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20" windowWidth="14010" windowHeight="10770"/>
  </bookViews>
  <sheets>
    <sheet name="Інформація на екран" sheetId="3" r:id="rId1"/>
  </sheets>
  <definedNames>
    <definedName name="_xlnm.Print_Area" localSheetId="0">'Інформація на екран'!$A$1:$E$42</definedName>
  </definedNames>
  <calcPr calcId="125725"/>
</workbook>
</file>

<file path=xl/calcChain.xml><?xml version="1.0" encoding="utf-8"?>
<calcChain xmlns="http://schemas.openxmlformats.org/spreadsheetml/2006/main">
  <c r="C39" i="3"/>
  <c r="B39"/>
  <c r="C34"/>
  <c r="B34"/>
  <c r="D41"/>
  <c r="D40"/>
  <c r="D38"/>
  <c r="D37"/>
  <c r="D36"/>
  <c r="D35"/>
  <c r="C13" l="1"/>
  <c r="B13"/>
  <c r="B28" s="1"/>
  <c r="F26"/>
  <c r="D26"/>
  <c r="D13" l="1"/>
  <c r="B5"/>
  <c r="B27" s="1"/>
  <c r="D7" l="1"/>
  <c r="C5" l="1"/>
  <c r="F5" s="1"/>
  <c r="D6"/>
  <c r="D12" l="1"/>
  <c r="F25" l="1"/>
  <c r="D25"/>
  <c r="F24"/>
  <c r="D24"/>
  <c r="F23"/>
  <c r="D23"/>
  <c r="F22"/>
  <c r="D22"/>
  <c r="F20"/>
  <c r="D20"/>
  <c r="F19"/>
  <c r="D19"/>
  <c r="F18"/>
  <c r="D18"/>
  <c r="F17"/>
  <c r="D17"/>
  <c r="F16"/>
  <c r="D16"/>
  <c r="D15"/>
  <c r="F14"/>
  <c r="D14"/>
  <c r="F12"/>
  <c r="F11"/>
  <c r="D11"/>
  <c r="F10"/>
  <c r="D10"/>
  <c r="F9"/>
  <c r="D9"/>
  <c r="F8"/>
  <c r="D8"/>
  <c r="F7"/>
  <c r="F6"/>
  <c r="C27"/>
  <c r="D5" l="1"/>
  <c r="G13"/>
  <c r="D27"/>
  <c r="F27"/>
  <c r="F21" l="1"/>
  <c r="D21"/>
  <c r="G14" s="1"/>
  <c r="B29"/>
  <c r="F13" l="1"/>
  <c r="C28"/>
  <c r="D28" l="1"/>
  <c r="F28"/>
  <c r="C29"/>
  <c r="D29" l="1"/>
  <c r="C31"/>
</calcChain>
</file>

<file path=xl/sharedStrings.xml><?xml version="1.0" encoding="utf-8"?>
<sst xmlns="http://schemas.openxmlformats.org/spreadsheetml/2006/main" count="76" uniqueCount="75">
  <si>
    <t>ЗВІТ</t>
  </si>
  <si>
    <t>ПРО ВИКОНАННЯ ФІНАНСОВОГО ПЛАНУ КНП "МИРГОРОДСЬКА ЛІКАРНЯ ІНТЕНСИВНОГО ЛІКУВАННЯ" МИРГОРОДСЬКОЇ МІСЬКОЇ РАДИ</t>
  </si>
  <si>
    <t>Пояснення підприємства</t>
  </si>
  <si>
    <t xml:space="preserve">   </t>
  </si>
  <si>
    <t>Найменування показника</t>
  </si>
  <si>
    <t>Доходи</t>
  </si>
  <si>
    <t>Кошти від медичного обслуговування населення за договорами НСЗУ</t>
  </si>
  <si>
    <t>Власні надходження</t>
  </si>
  <si>
    <t xml:space="preserve">Субвенції з інших територіальних громад </t>
  </si>
  <si>
    <t xml:space="preserve">Централізоване постачання </t>
  </si>
  <si>
    <t xml:space="preserve">Благодійна допомога коштами </t>
  </si>
  <si>
    <t>Благодійна допомога в натуральному виразі</t>
  </si>
  <si>
    <t>Витрати</t>
  </si>
  <si>
    <t>Заробітна плата</t>
  </si>
  <si>
    <t>Нарахування на оплату праці</t>
  </si>
  <si>
    <t xml:space="preserve">Предмети, матеріали, обладнання та інвентар </t>
  </si>
  <si>
    <t>Продукти харчування</t>
  </si>
  <si>
    <t xml:space="preserve">Оплата послуг (крім комунальних) </t>
  </si>
  <si>
    <t>Видатки на відрядження</t>
  </si>
  <si>
    <t>Оплата комунальних послуг та енергоносіїв</t>
  </si>
  <si>
    <t>Виплата пенсій і допомоги</t>
  </si>
  <si>
    <t>Інші поточні видатки</t>
  </si>
  <si>
    <t>Усього доходів</t>
  </si>
  <si>
    <t xml:space="preserve">Усього витрат </t>
  </si>
  <si>
    <t>Фінансовий результат</t>
  </si>
  <si>
    <t>% виконання</t>
  </si>
  <si>
    <t>Заходи по реалізації державних(регіональних) програм, не віднесені до заходів розвитку - навчання працівників з ОП, цивільного захисту</t>
  </si>
  <si>
    <t xml:space="preserve">За програмою підтримки Миргородської територіальної громади </t>
  </si>
  <si>
    <t>Відхилення, тис.грн</t>
  </si>
  <si>
    <t xml:space="preserve">Придбання (виготовлення) основних засобів </t>
  </si>
  <si>
    <t>Фактичні надходження.</t>
  </si>
  <si>
    <t>відхилення,  +/–</t>
  </si>
  <si>
    <t>Дебіторська заборгованість</t>
  </si>
  <si>
    <t>Кредиторська заборгованість</t>
  </si>
  <si>
    <t xml:space="preserve">Медикаменти та вироби медичного призначення </t>
  </si>
  <si>
    <t>Дез.засоби,антисептики,медикаменти, продукти харчування,обладнання.</t>
  </si>
  <si>
    <t>Менше за рахунок  зменшення фактичних видатків відшкодування добових витрат за курси підвищення кваліфікації лікарів, в зв"язку з проходженням їх дистанційно.</t>
  </si>
  <si>
    <t>ТОВ СП Сервер (аптека) -12 тис.грн.,- направлено позовну заяву, відкрито провадження у справі, ПОКП Полтавафарм (аптека) - 40 тис.грн., направлено позовну заяву, здійснюється розгляд в межах справи про банкрутство.</t>
  </si>
  <si>
    <t>Капітальне будівництво</t>
  </si>
  <si>
    <t>Оплата проводиться на протязі місяця після отриманих послуг (заборгованість по відшкодуванню орендної плати та комунальних витрат від орендаря ТОВ ЕКО-ТЕПЛО),направлена претензія орендарю на погашення боргу.</t>
  </si>
  <si>
    <t>За продукцію, товари, роботи, послуги: з неї</t>
  </si>
  <si>
    <t>Заборгованість по відшкодуванню орендної плати та комунальних витрат від орендарів (ТОВ СП Сервер- аптека - 12 тис.грн.(борг нарахований за 02-04 місяці 2020 року), ПОКП Полтавафарм - аптека - 40 тис. грн.(борг нарахований за період з 12 місяця 2019 року по 04 місяць 2020 року)</t>
  </si>
  <si>
    <t>Заборгованість по відшкодуванню орендної плати та комунальних витрат від орендаря ТОВ ЕКО-ТЕПЛО</t>
  </si>
  <si>
    <t>Проведення лабораторних досліджень</t>
  </si>
  <si>
    <t>НСЗУ</t>
  </si>
  <si>
    <t>Медичні профілактичні огляди</t>
  </si>
  <si>
    <t xml:space="preserve">Різниця за рахунок надходження благодійної допомоги та централізованого постачання,власних надходжень.   </t>
  </si>
  <si>
    <t>Невикористаний залишок коштів за 2023 рік</t>
  </si>
  <si>
    <t>на початок року 01.01.2024 року</t>
  </si>
  <si>
    <t xml:space="preserve">Надходження предметів, матеріалів,  медикаментів, дезінфікуючі засоби, обладнання,основні засоби. </t>
  </si>
  <si>
    <t>Збільшення за рахунок виділення додаткових коштів на потреби закладу.</t>
  </si>
  <si>
    <r>
      <t>Збільшення за рахунок проведення додаткових  навчань  для лікарів</t>
    </r>
    <r>
      <rPr>
        <sz val="14"/>
        <color rgb="FFFF0000"/>
        <rFont val="Times New Roman"/>
        <family val="1"/>
        <charset val="204"/>
      </rPr>
      <t>.</t>
    </r>
  </si>
  <si>
    <t>Перевиконання за рахунок надходжень по  профоглядах та  лабораторних дослідженнях .</t>
  </si>
  <si>
    <t>Технічний нагляд  капітального ремонту  приміщення інфекційного відділення  під найпростіше укриття ; капітальний ремонт приміщення   інфекційного відділення під найпростіше укриття;проектно-кошторисна документація «Будівництво наземної сонячної електростанції»; проектно-кошторисна документація кап.ремонту під найпростіше укриття 2/3 частини інфекційного відділення;кап.ремонт приміщення під ангіограф;проектно-кошторисна документація ремонту частини 1 поверху будівлі лікувального корпусу по ву4л.Лікарняна,1В (кабінет замісної терапії).</t>
  </si>
  <si>
    <t>Збільшення  за рахунок    незапланованих витрат: поточний ремонт резервної лінії електрозабезпечення для підключення генератора по вул.Гоголя172, поточний ремонт каналізаційної мережі по вул. Гоголя172 та вул.Лікарняна1В  ,технічний огляд рентгенологічного обладнання та обслуговування автоклавів, послуги утилізації біовідходів класу В;послуги по підключенню наземної сонячної станції до мережі;поточний ремонт покрівлі  та підлоги операційного блоку;встановлення кисневих точок операційного блоку;виготовлення проектно-кошторисної документації та встановлення теплових лічильників.</t>
  </si>
  <si>
    <t>за   2024 рік</t>
  </si>
  <si>
    <t>План  2024р.</t>
  </si>
  <si>
    <t>Факт  2024р.</t>
  </si>
  <si>
    <t>Збільшення  по оплаті праці,за рахунок збільшення штатної чисельності працівників(введено реабілітаційне відділення).По нарахуваннях на заробітну плату економія за рахунок фактичного відсотка нарахування,який становить 20,8%.</t>
  </si>
  <si>
    <t>Надходження від  платних послуг.</t>
  </si>
  <si>
    <t>Залишок коштів на рахунках станом на 31.12.2024 р.</t>
  </si>
  <si>
    <t>на звітну дату 31.12.2024 року</t>
  </si>
  <si>
    <t>ФОП Рєзанова Н.М. оплата проводиться на протязі місяця після надання послуг, КНП "Великобагачанська центральна лікарня" Великобагачанської селищної ради- 1,0 тис.грн.КНП ЦПМСД ММР - 17,0 тис.грн. оплата проводиться на протізі місяця після надання послуг</t>
  </si>
  <si>
    <t>Заборгованість по відшкодуванню орендної плати та комунальних витрат від орендаря ФОП Афанасьєва Н.М.</t>
  </si>
  <si>
    <t>Оплата проводиться на протязі місяця після отриманих послуг</t>
  </si>
  <si>
    <t>Проведі  медичні огляди підприємствам, по яким була проведена попередня оплата м.Миргорода та району: (ПП "Білоцерківська агропромислова група" - 13,0тис.грн., ТОВ "Славутич" - 9,0 тис.грн., АКВА Мир - 5,0 тис.грн. ТОВ "КОЛЛАБ" - 1,0 тис.грн.,Миргородська гімназія №2 - 10,0 тис. грн.Петрівційвська гімназія-8,0 тис.грн.ТОВ Інчер - 2,0 тис.грн.Хесед Нефеш - 3,0 тис.грн.</t>
  </si>
  <si>
    <t>Національна служба здоров'я України провила попередню оплату в грудні  за проліковані випадки.</t>
  </si>
  <si>
    <t>Зменшення  коштів від НСЗУ по пакетам: профілактика , діагностика в амбулаторних умовах; хірургічні операції дорослим та дітям у стаціонарних умовах; стаціонарна допомога дорослим та дітям без проведення хірургічних операцій - примінений  коефіцієнт збалансованості бюджету «0,7» .</t>
  </si>
  <si>
    <t>Зменшення за  рахунок  фактичних витрат по громадах на оплату праці, предметів та  матеріалів, оплати послуг(крім комунальних).</t>
  </si>
  <si>
    <t xml:space="preserve">Збільшення  за рахунок незапланованих витрат: придбання господарських товарів ,будівельних матеріалів,сантехніки та електротоварів для ремонту реабілітаційного та інших відділень закладу . </t>
  </si>
  <si>
    <t>Збільшення за рахунок  централізованих надходжень  медичних препаратів  та закупівлі медикаментів для стаціонарних відділень.</t>
  </si>
  <si>
    <t>Збільшення  за рахунок  надання благодійної допомоги, централізованих постачань .</t>
  </si>
  <si>
    <t>Оплата проведена відповідно до використаних натуральних показників.Кошти на оплату теплопостачання та електроенергії  виділялися протягом року .</t>
  </si>
  <si>
    <t>Збільшення за рахунок  проведеної індексації пенсій.</t>
  </si>
  <si>
    <r>
      <rPr>
        <sz val="14"/>
        <rFont val="Times New Roman"/>
        <family val="1"/>
        <charset val="204"/>
      </rPr>
      <t>Благодійно надійшло</t>
    </r>
    <r>
      <rPr>
        <b/>
        <sz val="14"/>
        <rFont val="Times New Roman"/>
        <family val="1"/>
        <charset val="204"/>
      </rPr>
      <t>:</t>
    </r>
    <r>
      <rPr>
        <sz val="14"/>
        <rFont val="Times New Roman"/>
        <family val="1"/>
        <charset val="204"/>
      </rPr>
      <t xml:space="preserve">медичне обладнання для реабілітаційного відділення , обдаднання для хірургічних втручань,миюча машина для ендоскопів,кушетка діагностична;централізовано надійшло: автомобіль для надання мобільних паліативних послуг та автомобіль швидкої допомоги -б/в , система ангіографічна інверційна AZURION 5M20;закуплено за кошти НСЗУ:каталка підйомна та компютерне обладнання для відділень,холодильник для медикаментів,морозильна камера,гематологічний аналізатор,пристрій безперебійного живлення;закуплено за кошти спеціального фонду:система холтерівська моніторингу екг 2 штуки;передано від КНП «МСД ПМСД» ММР:апарат вимірювання кров’яного тиску  АТ ВАТ 41-2 б/в та інше обладнання;закуплено за кошти загального фонду: пакувальна машина до стерилізатора; паровий стерилізатор, захисний одяг від випромінювання для роботи на ангіографі та інше обладнання.
</t>
    </r>
  </si>
</sst>
</file>

<file path=xl/styles.xml><?xml version="1.0" encoding="utf-8"?>
<styleSheet xmlns="http://schemas.openxmlformats.org/spreadsheetml/2006/main">
  <numFmts count="13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(* #,##0_);_(* \(#,##0\);_(* &quot;-&quot;_);_(@_)"/>
    <numFmt numFmtId="169" formatCode="0.0%"/>
    <numFmt numFmtId="170" formatCode="_-* #,##0.00\ _г_р_н_._-;\-* #,##0.00\ _г_р_н_._-;_-* &quot;-&quot;??\ _г_р_н_._-;_-@_-"/>
    <numFmt numFmtId="171" formatCode="###\ ##0.000"/>
    <numFmt numFmtId="172" formatCode="_(&quot;$&quot;* #,##0.00_);_(&quot;$&quot;* \(#,##0.00\);_(&quot;$&quot;* &quot;-&quot;??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0.0"/>
  </numFmts>
  <fonts count="7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2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3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3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3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9" borderId="0" applyNumberFormat="0" applyBorder="0" applyAlignment="0" applyProtection="0"/>
    <xf numFmtId="0" fontId="3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3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3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3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3" borderId="0" applyNumberFormat="0" applyBorder="0" applyAlignment="0" applyProtection="0"/>
    <xf numFmtId="0" fontId="3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3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3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13" borderId="0" applyNumberFormat="0" applyBorder="0" applyAlignment="0" applyProtection="0"/>
    <xf numFmtId="0" fontId="3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3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5" fillId="1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32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7" borderId="0" applyNumberFormat="0" applyBorder="0" applyAlignment="0" applyProtection="0"/>
    <xf numFmtId="0" fontId="32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32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32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32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32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7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25" fillId="3" borderId="0" applyNumberFormat="0" applyBorder="0" applyAlignment="0" applyProtection="0"/>
    <xf numFmtId="0" fontId="18" fillId="13" borderId="4" applyNumberFormat="0" applyAlignment="0" applyProtection="0"/>
    <xf numFmtId="0" fontId="22" fillId="23" borderId="5" applyNumberFormat="0" applyAlignment="0" applyProtection="0"/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49" fontId="33" fillId="0" borderId="1">
      <alignment horizontal="center" vertical="center"/>
      <protection locked="0"/>
    </xf>
    <xf numFmtId="170" fontId="13" fillId="0" borderId="0" applyFont="0" applyFill="0" applyBorder="0" applyAlignment="0" applyProtection="0"/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49" fontId="13" fillId="0" borderId="1">
      <alignment horizontal="left" vertical="center"/>
      <protection locked="0"/>
    </xf>
    <xf numFmtId="0" fontId="26" fillId="0" borderId="0" applyNumberFormat="0" applyFill="0" applyBorder="0" applyAlignment="0" applyProtection="0"/>
    <xf numFmtId="171" fontId="34" fillId="0" borderId="0" applyAlignment="0">
      <alignment wrapText="1"/>
    </xf>
    <xf numFmtId="0" fontId="29" fillId="4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6" fillId="7" borderId="4" applyNumberFormat="0" applyAlignment="0" applyProtection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36" fillId="24" borderId="9">
      <alignment horizontal="left" vertical="center"/>
      <protection locked="0"/>
    </xf>
    <xf numFmtId="49" fontId="36" fillId="24" borderId="9">
      <alignment horizontal="left" vertical="center"/>
    </xf>
    <xf numFmtId="4" fontId="36" fillId="24" borderId="9">
      <alignment horizontal="right" vertical="center"/>
      <protection locked="0"/>
    </xf>
    <xf numFmtId="4" fontId="36" fillId="24" borderId="9">
      <alignment horizontal="right" vertical="center"/>
    </xf>
    <xf numFmtId="4" fontId="37" fillId="24" borderId="9">
      <alignment horizontal="right" vertical="center"/>
      <protection locked="0"/>
    </xf>
    <xf numFmtId="49" fontId="38" fillId="24" borderId="1">
      <alignment horizontal="left" vertical="center"/>
      <protection locked="0"/>
    </xf>
    <xf numFmtId="49" fontId="38" fillId="24" borderId="1">
      <alignment horizontal="left" vertical="center"/>
    </xf>
    <xf numFmtId="49" fontId="39" fillId="24" borderId="1">
      <alignment horizontal="left" vertical="center"/>
      <protection locked="0"/>
    </xf>
    <xf numFmtId="49" fontId="39" fillId="24" borderId="1">
      <alignment horizontal="left" vertical="center"/>
    </xf>
    <xf numFmtId="4" fontId="38" fillId="24" borderId="1">
      <alignment horizontal="right" vertical="center"/>
      <protection locked="0"/>
    </xf>
    <xf numFmtId="4" fontId="38" fillId="24" borderId="1">
      <alignment horizontal="right" vertical="center"/>
    </xf>
    <xf numFmtId="4" fontId="40" fillId="24" borderId="1">
      <alignment horizontal="right" vertical="center"/>
      <protection locked="0"/>
    </xf>
    <xf numFmtId="49" fontId="33" fillId="24" borderId="1">
      <alignment horizontal="left" vertical="center"/>
      <protection locked="0"/>
    </xf>
    <xf numFmtId="49" fontId="33" fillId="24" borderId="1">
      <alignment horizontal="left" vertical="center"/>
      <protection locked="0"/>
    </xf>
    <xf numFmtId="49" fontId="33" fillId="24" borderId="1">
      <alignment horizontal="left" vertical="center"/>
    </xf>
    <xf numFmtId="49" fontId="33" fillId="24" borderId="1">
      <alignment horizontal="left" vertical="center"/>
    </xf>
    <xf numFmtId="49" fontId="37" fillId="24" borderId="1">
      <alignment horizontal="left" vertical="center"/>
      <protection locked="0"/>
    </xf>
    <xf numFmtId="49" fontId="37" fillId="24" borderId="1">
      <alignment horizontal="left" vertical="center"/>
    </xf>
    <xf numFmtId="4" fontId="33" fillId="24" borderId="1">
      <alignment horizontal="right" vertical="center"/>
      <protection locked="0"/>
    </xf>
    <xf numFmtId="4" fontId="33" fillId="24" borderId="1">
      <alignment horizontal="right" vertical="center"/>
      <protection locked="0"/>
    </xf>
    <xf numFmtId="4" fontId="33" fillId="24" borderId="1">
      <alignment horizontal="right" vertical="center"/>
    </xf>
    <xf numFmtId="4" fontId="33" fillId="24" borderId="1">
      <alignment horizontal="right" vertical="center"/>
    </xf>
    <xf numFmtId="4" fontId="37" fillId="24" borderId="1">
      <alignment horizontal="right" vertical="center"/>
      <protection locked="0"/>
    </xf>
    <xf numFmtId="49" fontId="41" fillId="24" borderId="1">
      <alignment horizontal="left" vertical="center"/>
      <protection locked="0"/>
    </xf>
    <xf numFmtId="49" fontId="41" fillId="24" borderId="1">
      <alignment horizontal="left" vertical="center"/>
    </xf>
    <xf numFmtId="49" fontId="42" fillId="24" borderId="1">
      <alignment horizontal="left" vertical="center"/>
      <protection locked="0"/>
    </xf>
    <xf numFmtId="49" fontId="42" fillId="24" borderId="1">
      <alignment horizontal="left" vertical="center"/>
    </xf>
    <xf numFmtId="4" fontId="41" fillId="24" borderId="1">
      <alignment horizontal="right" vertical="center"/>
      <protection locked="0"/>
    </xf>
    <xf numFmtId="4" fontId="41" fillId="24" borderId="1">
      <alignment horizontal="right" vertical="center"/>
    </xf>
    <xf numFmtId="4" fontId="43" fillId="24" borderId="1">
      <alignment horizontal="right" vertical="center"/>
      <protection locked="0"/>
    </xf>
    <xf numFmtId="49" fontId="44" fillId="0" borderId="1">
      <alignment horizontal="left" vertical="center"/>
      <protection locked="0"/>
    </xf>
    <xf numFmtId="49" fontId="44" fillId="0" borderId="1">
      <alignment horizontal="left" vertical="center"/>
    </xf>
    <xf numFmtId="49" fontId="45" fillId="0" borderId="1">
      <alignment horizontal="left" vertical="center"/>
      <protection locked="0"/>
    </xf>
    <xf numFmtId="49" fontId="45" fillId="0" borderId="1">
      <alignment horizontal="left" vertical="center"/>
    </xf>
    <xf numFmtId="4" fontId="44" fillId="0" borderId="1">
      <alignment horizontal="right" vertical="center"/>
      <protection locked="0"/>
    </xf>
    <xf numFmtId="4" fontId="44" fillId="0" borderId="1">
      <alignment horizontal="right" vertical="center"/>
    </xf>
    <xf numFmtId="4" fontId="45" fillId="0" borderId="1">
      <alignment horizontal="right" vertical="center"/>
      <protection locked="0"/>
    </xf>
    <xf numFmtId="49" fontId="46" fillId="0" borderId="1">
      <alignment horizontal="left" vertical="center"/>
      <protection locked="0"/>
    </xf>
    <xf numFmtId="49" fontId="46" fillId="0" borderId="1">
      <alignment horizontal="left" vertical="center"/>
    </xf>
    <xf numFmtId="49" fontId="47" fillId="0" borderId="1">
      <alignment horizontal="left" vertical="center"/>
      <protection locked="0"/>
    </xf>
    <xf numFmtId="49" fontId="47" fillId="0" borderId="1">
      <alignment horizontal="left" vertical="center"/>
    </xf>
    <xf numFmtId="4" fontId="46" fillId="0" borderId="1">
      <alignment horizontal="right" vertical="center"/>
      <protection locked="0"/>
    </xf>
    <xf numFmtId="4" fontId="46" fillId="0" borderId="1">
      <alignment horizontal="right" vertical="center"/>
    </xf>
    <xf numFmtId="49" fontId="44" fillId="0" borderId="1">
      <alignment horizontal="left" vertical="center"/>
      <protection locked="0"/>
    </xf>
    <xf numFmtId="49" fontId="45" fillId="0" borderId="1">
      <alignment horizontal="left" vertical="center"/>
      <protection locked="0"/>
    </xf>
    <xf numFmtId="4" fontId="44" fillId="0" borderId="1">
      <alignment horizontal="right" vertical="center"/>
      <protection locked="0"/>
    </xf>
    <xf numFmtId="0" fontId="27" fillId="0" borderId="10" applyNumberFormat="0" applyFill="0" applyAlignment="0" applyProtection="0"/>
    <xf numFmtId="0" fontId="24" fillId="14" borderId="0" applyNumberFormat="0" applyBorder="0" applyAlignment="0" applyProtection="0"/>
    <xf numFmtId="0" fontId="13" fillId="0" borderId="0"/>
    <xf numFmtId="0" fontId="13" fillId="0" borderId="0"/>
    <xf numFmtId="0" fontId="10" fillId="9" borderId="11" applyNumberFormat="0" applyFont="0" applyAlignment="0" applyProtection="0"/>
    <xf numFmtId="4" fontId="48" fillId="25" borderId="1">
      <alignment horizontal="right" vertical="center"/>
      <protection locked="0"/>
    </xf>
    <xf numFmtId="4" fontId="48" fillId="26" borderId="1">
      <alignment horizontal="right" vertical="center"/>
      <protection locked="0"/>
    </xf>
    <xf numFmtId="4" fontId="48" fillId="27" borderId="1">
      <alignment horizontal="right" vertical="center"/>
      <protection locked="0"/>
    </xf>
    <xf numFmtId="0" fontId="17" fillId="13" borderId="12" applyNumberFormat="0" applyAlignment="0" applyProtection="0"/>
    <xf numFmtId="49" fontId="33" fillId="0" borderId="1">
      <alignment horizontal="left" vertical="center" wrapText="1"/>
      <protection locked="0"/>
    </xf>
    <xf numFmtId="49" fontId="33" fillId="0" borderId="1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9" fillId="0" borderId="13" applyNumberFormat="0" applyFill="0" applyAlignment="0" applyProtection="0"/>
    <xf numFmtId="0" fontId="28" fillId="0" borderId="0" applyNumberFormat="0" applyFill="0" applyBorder="0" applyAlignment="0" applyProtection="0"/>
    <xf numFmtId="0" fontId="32" fillId="19" borderId="0" applyNumberFormat="0" applyBorder="0" applyAlignment="0" applyProtection="0"/>
    <xf numFmtId="0" fontId="15" fillId="19" borderId="0" applyNumberFormat="0" applyBorder="0" applyAlignment="0" applyProtection="0"/>
    <xf numFmtId="0" fontId="32" fillId="20" borderId="0" applyNumberFormat="0" applyBorder="0" applyAlignment="0" applyProtection="0"/>
    <xf numFmtId="0" fontId="15" fillId="20" borderId="0" applyNumberFormat="0" applyBorder="0" applyAlignment="0" applyProtection="0"/>
    <xf numFmtId="0" fontId="32" fillId="21" borderId="0" applyNumberFormat="0" applyBorder="0" applyAlignment="0" applyProtection="0"/>
    <xf numFmtId="0" fontId="15" fillId="21" borderId="0" applyNumberFormat="0" applyBorder="0" applyAlignment="0" applyProtection="0"/>
    <xf numFmtId="0" fontId="32" fillId="16" borderId="0" applyNumberFormat="0" applyBorder="0" applyAlignment="0" applyProtection="0"/>
    <xf numFmtId="0" fontId="15" fillId="16" borderId="0" applyNumberFormat="0" applyBorder="0" applyAlignment="0" applyProtection="0"/>
    <xf numFmtId="0" fontId="32" fillId="17" borderId="0" applyNumberFormat="0" applyBorder="0" applyAlignment="0" applyProtection="0"/>
    <xf numFmtId="0" fontId="15" fillId="17" borderId="0" applyNumberFormat="0" applyBorder="0" applyAlignment="0" applyProtection="0"/>
    <xf numFmtId="0" fontId="32" fillId="22" borderId="0" applyNumberFormat="0" applyBorder="0" applyAlignment="0" applyProtection="0"/>
    <xf numFmtId="0" fontId="15" fillId="22" borderId="0" applyNumberFormat="0" applyBorder="0" applyAlignment="0" applyProtection="0"/>
    <xf numFmtId="0" fontId="49" fillId="7" borderId="4" applyNumberFormat="0" applyAlignment="0" applyProtection="0"/>
    <xf numFmtId="0" fontId="16" fillId="7" borderId="4" applyNumberFormat="0" applyAlignment="0" applyProtection="0"/>
    <xf numFmtId="0" fontId="50" fillId="13" borderId="12" applyNumberFormat="0" applyAlignment="0" applyProtection="0"/>
    <xf numFmtId="0" fontId="17" fillId="13" borderId="12" applyNumberFormat="0" applyAlignment="0" applyProtection="0"/>
    <xf numFmtId="0" fontId="51" fillId="13" borderId="4" applyNumberFormat="0" applyAlignment="0" applyProtection="0"/>
    <xf numFmtId="0" fontId="18" fillId="13" borderId="4" applyNumberFormat="0" applyAlignment="0" applyProtection="0"/>
    <xf numFmtId="172" fontId="13" fillId="0" borderId="0" applyFont="0" applyFill="0" applyBorder="0" applyAlignment="0" applyProtection="0"/>
    <xf numFmtId="0" fontId="52" fillId="0" borderId="6" applyNumberFormat="0" applyFill="0" applyAlignment="0" applyProtection="0"/>
    <xf numFmtId="0" fontId="19" fillId="0" borderId="6" applyNumberFormat="0" applyFill="0" applyAlignment="0" applyProtection="0"/>
    <xf numFmtId="0" fontId="53" fillId="0" borderId="7" applyNumberFormat="0" applyFill="0" applyAlignment="0" applyProtection="0"/>
    <xf numFmtId="0" fontId="20" fillId="0" borderId="7" applyNumberFormat="0" applyFill="0" applyAlignment="0" applyProtection="0"/>
    <xf numFmtId="0" fontId="54" fillId="0" borderId="8" applyNumberFormat="0" applyFill="0" applyAlignment="0" applyProtection="0"/>
    <xf numFmtId="0" fontId="21" fillId="0" borderId="8" applyNumberFormat="0" applyFill="0" applyAlignment="0" applyProtection="0"/>
    <xf numFmtId="0" fontId="5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5" fillId="0" borderId="13" applyNumberFormat="0" applyFill="0" applyAlignment="0" applyProtection="0"/>
    <xf numFmtId="0" fontId="9" fillId="0" borderId="13" applyNumberFormat="0" applyFill="0" applyAlignment="0" applyProtection="0"/>
    <xf numFmtId="0" fontId="56" fillId="23" borderId="5" applyNumberFormat="0" applyAlignment="0" applyProtection="0"/>
    <xf numFmtId="0" fontId="22" fillId="23" borderId="5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14" borderId="0" applyNumberFormat="0" applyBorder="0" applyAlignment="0" applyProtection="0"/>
    <xf numFmtId="0" fontId="24" fillId="1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3" fillId="0" borderId="0"/>
    <xf numFmtId="0" fontId="10" fillId="0" borderId="0"/>
    <xf numFmtId="0" fontId="13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9" borderId="11" applyNumberFormat="0" applyFont="0" applyAlignment="0" applyProtection="0"/>
    <xf numFmtId="0" fontId="13" fillId="9" borderId="11" applyNumberFormat="0" applyFon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1" fillId="0" borderId="10" applyNumberFormat="0" applyFill="0" applyAlignment="0" applyProtection="0"/>
    <xf numFmtId="0" fontId="27" fillId="0" borderId="10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8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5" fontId="66" fillId="24" borderId="14" applyFill="0" applyBorder="0">
      <alignment horizontal="center" vertical="center" wrapText="1"/>
      <protection locked="0"/>
    </xf>
    <xf numFmtId="171" fontId="67" fillId="0" borderId="0">
      <alignment wrapText="1"/>
    </xf>
    <xf numFmtId="171" fontId="34" fillId="0" borderId="0">
      <alignment wrapText="1"/>
    </xf>
  </cellStyleXfs>
  <cellXfs count="6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9" fontId="1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169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8" fontId="1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3" fontId="69" fillId="0" borderId="1" xfId="0" applyNumberFormat="1" applyFont="1" applyFill="1" applyBorder="1" applyAlignment="1">
      <alignment horizontal="center" vertical="center" wrapText="1"/>
    </xf>
    <xf numFmtId="3" fontId="69" fillId="0" borderId="1" xfId="0" applyNumberFormat="1" applyFont="1" applyBorder="1" applyAlignment="1">
      <alignment horizontal="center" vertical="center"/>
    </xf>
    <xf numFmtId="3" fontId="70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7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3" fontId="3" fillId="0" borderId="15" xfId="0" applyNumberFormat="1" applyFont="1" applyBorder="1" applyAlignment="1">
      <alignment horizontal="center" vertical="center" wrapText="1"/>
    </xf>
    <xf numFmtId="169" fontId="1" fillId="0" borderId="1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left" wrapText="1"/>
    </xf>
    <xf numFmtId="169" fontId="1" fillId="0" borderId="2" xfId="0" applyNumberFormat="1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vertical="center" wrapText="1"/>
    </xf>
    <xf numFmtId="3" fontId="68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</cellXfs>
  <cellStyles count="37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1 4" xfId="17"/>
    <cellStyle name="20% - Акцент2 2" xfId="18"/>
    <cellStyle name="20% - Акцент2 3" xfId="19"/>
    <cellStyle name="20% - Акцент2 4" xfId="20"/>
    <cellStyle name="20% - Акцент3 2" xfId="21"/>
    <cellStyle name="20% - Акцент3 3" xfId="22"/>
    <cellStyle name="20% - Акцент3 4" xfId="23"/>
    <cellStyle name="20% - Акцент4 2" xfId="24"/>
    <cellStyle name="20% - Акцент4 3" xfId="25"/>
    <cellStyle name="20% - Акцент4 4" xfId="26"/>
    <cellStyle name="20% - Акцент5 2" xfId="27"/>
    <cellStyle name="20% - Акцент5 3" xfId="28"/>
    <cellStyle name="20% - Акцент5 4" xfId="29"/>
    <cellStyle name="20% - Акцент6 2" xfId="30"/>
    <cellStyle name="20% - Акцент6 3" xfId="31"/>
    <cellStyle name="20% - Акцент6 4" xfId="32"/>
    <cellStyle name="40% - Accent1" xfId="33"/>
    <cellStyle name="40% - Accent2" xfId="34"/>
    <cellStyle name="40% - Accent3" xfId="35"/>
    <cellStyle name="40% - Accent4" xfId="36"/>
    <cellStyle name="40% - Accent5" xfId="37"/>
    <cellStyle name="40% - Accent6" xfId="38"/>
    <cellStyle name="40% - Акцент1 2" xfId="39"/>
    <cellStyle name="40% - Акцент1 3" xfId="40"/>
    <cellStyle name="40% - Акцент1 4" xfId="41"/>
    <cellStyle name="40% - Акцент2 2" xfId="42"/>
    <cellStyle name="40% - Акцент2 3" xfId="43"/>
    <cellStyle name="40% - Акцент2 4" xfId="44"/>
    <cellStyle name="40% - Акцент3 2" xfId="45"/>
    <cellStyle name="40% - Акцент3 3" xfId="46"/>
    <cellStyle name="40% - Акцент3 4" xfId="47"/>
    <cellStyle name="40% - Акцент4 2" xfId="48"/>
    <cellStyle name="40% - Акцент4 3" xfId="49"/>
    <cellStyle name="40% - Акцент4 4" xfId="50"/>
    <cellStyle name="40% - Акцент5 2" xfId="51"/>
    <cellStyle name="40% - Акцент5 3" xfId="52"/>
    <cellStyle name="40% - Акцент5 4" xfId="53"/>
    <cellStyle name="40% - Акцент6 2" xfId="54"/>
    <cellStyle name="40% - Акцент6 3" xfId="55"/>
    <cellStyle name="40% - Акцент6 4" xfId="56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60% - Акцент1 2" xfId="63"/>
    <cellStyle name="60% - Акцент1 3" xfId="64"/>
    <cellStyle name="60% - Акцент1 4" xfId="65"/>
    <cellStyle name="60% - Акцент2 2" xfId="66"/>
    <cellStyle name="60% - Акцент2 3" xfId="67"/>
    <cellStyle name="60% - Акцент2 4" xfId="68"/>
    <cellStyle name="60% - Акцент3 2" xfId="69"/>
    <cellStyle name="60% - Акцент3 3" xfId="70"/>
    <cellStyle name="60% - Акцент3 4" xfId="71"/>
    <cellStyle name="60% - Акцент4 2" xfId="72"/>
    <cellStyle name="60% - Акцент4 3" xfId="73"/>
    <cellStyle name="60% - Акцент4 4" xfId="74"/>
    <cellStyle name="60% - Акцент5 2" xfId="75"/>
    <cellStyle name="60% - Акцент5 3" xfId="76"/>
    <cellStyle name="60% - Акцент5 4" xfId="77"/>
    <cellStyle name="60% - Акцент6 2" xfId="78"/>
    <cellStyle name="60% - Акцент6 3" xfId="79"/>
    <cellStyle name="60% - Акцент6 4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Column-Header" xfId="90"/>
    <cellStyle name="Column-Header 2" xfId="91"/>
    <cellStyle name="Column-Header 3" xfId="92"/>
    <cellStyle name="Column-Header 4" xfId="93"/>
    <cellStyle name="Column-Header 5" xfId="94"/>
    <cellStyle name="Column-Header 6" xfId="95"/>
    <cellStyle name="Column-Header 7" xfId="96"/>
    <cellStyle name="Column-Header 7 2" xfId="97"/>
    <cellStyle name="Column-Header 8" xfId="98"/>
    <cellStyle name="Column-Header 8 2" xfId="99"/>
    <cellStyle name="Column-Header 9" xfId="100"/>
    <cellStyle name="Column-Header 9 2" xfId="101"/>
    <cellStyle name="Column-Header_Zvit rux-koshtiv 2010 Департамент " xfId="102"/>
    <cellStyle name="Comma_2005_03_15-Финансовый_БГ" xfId="103"/>
    <cellStyle name="Define-Column" xfId="104"/>
    <cellStyle name="Define-Column 10" xfId="105"/>
    <cellStyle name="Define-Column 2" xfId="106"/>
    <cellStyle name="Define-Column 3" xfId="107"/>
    <cellStyle name="Define-Column 4" xfId="108"/>
    <cellStyle name="Define-Column 5" xfId="109"/>
    <cellStyle name="Define-Column 6" xfId="110"/>
    <cellStyle name="Define-Column 7" xfId="111"/>
    <cellStyle name="Define-Column 7 2" xfId="112"/>
    <cellStyle name="Define-Column 7 3" xfId="113"/>
    <cellStyle name="Define-Column 8" xfId="114"/>
    <cellStyle name="Define-Column 8 2" xfId="115"/>
    <cellStyle name="Define-Column 8 3" xfId="116"/>
    <cellStyle name="Define-Column 9" xfId="117"/>
    <cellStyle name="Define-Column 9 2" xfId="118"/>
    <cellStyle name="Define-Column 9 3" xfId="119"/>
    <cellStyle name="Define-Column_Zvit rux-koshtiv 2010 Департамент " xfId="120"/>
    <cellStyle name="Explanatory Text" xfId="121"/>
    <cellStyle name="FS10" xfId="122"/>
    <cellStyle name="Good" xfId="123"/>
    <cellStyle name="Heading 1" xfId="124"/>
    <cellStyle name="Heading 2" xfId="125"/>
    <cellStyle name="Heading 3" xfId="126"/>
    <cellStyle name="Heading 4" xfId="127"/>
    <cellStyle name="Hyperlink 2" xfId="128"/>
    <cellStyle name="Input" xfId="129"/>
    <cellStyle name="Level0" xfId="130"/>
    <cellStyle name="Level0 10" xfId="131"/>
    <cellStyle name="Level0 2" xfId="132"/>
    <cellStyle name="Level0 2 2" xfId="133"/>
    <cellStyle name="Level0 3" xfId="134"/>
    <cellStyle name="Level0 3 2" xfId="135"/>
    <cellStyle name="Level0 4" xfId="136"/>
    <cellStyle name="Level0 4 2" xfId="137"/>
    <cellStyle name="Level0 5" xfId="138"/>
    <cellStyle name="Level0 6" xfId="139"/>
    <cellStyle name="Level0 7" xfId="140"/>
    <cellStyle name="Level0 7 2" xfId="141"/>
    <cellStyle name="Level0 7 3" xfId="142"/>
    <cellStyle name="Level0 8" xfId="143"/>
    <cellStyle name="Level0 8 2" xfId="144"/>
    <cellStyle name="Level0 8 3" xfId="145"/>
    <cellStyle name="Level0 9" xfId="146"/>
    <cellStyle name="Level0 9 2" xfId="147"/>
    <cellStyle name="Level0 9 3" xfId="148"/>
    <cellStyle name="Level0_Zvit rux-koshtiv 2010 Департамент " xfId="149"/>
    <cellStyle name="Level1" xfId="150"/>
    <cellStyle name="Level1 2" xfId="151"/>
    <cellStyle name="Level1-Numbers" xfId="152"/>
    <cellStyle name="Level1-Numbers 2" xfId="153"/>
    <cellStyle name="Level1-Numbers-Hide" xfId="154"/>
    <cellStyle name="Level2" xfId="155"/>
    <cellStyle name="Level2 2" xfId="156"/>
    <cellStyle name="Level2-Hide" xfId="157"/>
    <cellStyle name="Level2-Hide 2" xfId="158"/>
    <cellStyle name="Level2-Numbers" xfId="159"/>
    <cellStyle name="Level2-Numbers 2" xfId="160"/>
    <cellStyle name="Level2-Numbers-Hide" xfId="161"/>
    <cellStyle name="Level3" xfId="162"/>
    <cellStyle name="Level3 2" xfId="163"/>
    <cellStyle name="Level3 3" xfId="164"/>
    <cellStyle name="Level3_План департамент_2010_1207" xfId="165"/>
    <cellStyle name="Level3-Hide" xfId="166"/>
    <cellStyle name="Level3-Hide 2" xfId="167"/>
    <cellStyle name="Level3-Numbers" xfId="168"/>
    <cellStyle name="Level3-Numbers 2" xfId="169"/>
    <cellStyle name="Level3-Numbers 3" xfId="170"/>
    <cellStyle name="Level3-Numbers_План департамент_2010_1207" xfId="171"/>
    <cellStyle name="Level3-Numbers-Hide" xfId="172"/>
    <cellStyle name="Level4" xfId="173"/>
    <cellStyle name="Level4 2" xfId="174"/>
    <cellStyle name="Level4-Hide" xfId="175"/>
    <cellStyle name="Level4-Hide 2" xfId="176"/>
    <cellStyle name="Level4-Numbers" xfId="177"/>
    <cellStyle name="Level4-Numbers 2" xfId="178"/>
    <cellStyle name="Level4-Numbers-Hide" xfId="179"/>
    <cellStyle name="Level5" xfId="180"/>
    <cellStyle name="Level5 2" xfId="181"/>
    <cellStyle name="Level5-Hide" xfId="182"/>
    <cellStyle name="Level5-Hide 2" xfId="183"/>
    <cellStyle name="Level5-Numbers" xfId="184"/>
    <cellStyle name="Level5-Numbers 2" xfId="185"/>
    <cellStyle name="Level5-Numbers-Hide" xfId="186"/>
    <cellStyle name="Level6" xfId="187"/>
    <cellStyle name="Level6 2" xfId="188"/>
    <cellStyle name="Level6-Hide" xfId="189"/>
    <cellStyle name="Level6-Hide 2" xfId="190"/>
    <cellStyle name="Level6-Numbers" xfId="191"/>
    <cellStyle name="Level6-Numbers 2" xfId="192"/>
    <cellStyle name="Level7" xfId="193"/>
    <cellStyle name="Level7-Hide" xfId="194"/>
    <cellStyle name="Level7-Numbers" xfId="195"/>
    <cellStyle name="Linked Cell" xfId="196"/>
    <cellStyle name="Neutral" xfId="197"/>
    <cellStyle name="Normal 2" xfId="198"/>
    <cellStyle name="Normal_2005_03_15-Финансовый_БГ" xfId="199"/>
    <cellStyle name="Note" xfId="200"/>
    <cellStyle name="Number-Cells" xfId="201"/>
    <cellStyle name="Number-Cells-Column2" xfId="202"/>
    <cellStyle name="Number-Cells-Column5" xfId="203"/>
    <cellStyle name="Output" xfId="204"/>
    <cellStyle name="Row-Header" xfId="205"/>
    <cellStyle name="Row-Header 2" xfId="206"/>
    <cellStyle name="Title" xfId="207"/>
    <cellStyle name="Total" xfId="208"/>
    <cellStyle name="Warning Text" xfId="209"/>
    <cellStyle name="Акцент1 2" xfId="210"/>
    <cellStyle name="Акцент1 3" xfId="211"/>
    <cellStyle name="Акцент2 2" xfId="212"/>
    <cellStyle name="Акцент2 3" xfId="213"/>
    <cellStyle name="Акцент3 2" xfId="214"/>
    <cellStyle name="Акцент3 3" xfId="215"/>
    <cellStyle name="Акцент4 2" xfId="216"/>
    <cellStyle name="Акцент4 3" xfId="217"/>
    <cellStyle name="Акцент5 2" xfId="218"/>
    <cellStyle name="Акцент5 3" xfId="219"/>
    <cellStyle name="Акцент6 2" xfId="220"/>
    <cellStyle name="Акцент6 3" xfId="221"/>
    <cellStyle name="Ввод  2" xfId="222"/>
    <cellStyle name="Ввод  3" xfId="223"/>
    <cellStyle name="Вывод 2" xfId="224"/>
    <cellStyle name="Вывод 3" xfId="225"/>
    <cellStyle name="Вычисление 2" xfId="226"/>
    <cellStyle name="Вычисление 3" xfId="227"/>
    <cellStyle name="Денежный 2" xfId="228"/>
    <cellStyle name="Заголовок 1 2" xfId="229"/>
    <cellStyle name="Заголовок 1 3" xfId="230"/>
    <cellStyle name="Заголовок 2 2" xfId="231"/>
    <cellStyle name="Заголовок 2 3" xfId="232"/>
    <cellStyle name="Заголовок 3 2" xfId="233"/>
    <cellStyle name="Заголовок 3 3" xfId="234"/>
    <cellStyle name="Заголовок 4 2" xfId="235"/>
    <cellStyle name="Заголовок 4 3" xfId="236"/>
    <cellStyle name="Итог 2" xfId="237"/>
    <cellStyle name="Итог 3" xfId="238"/>
    <cellStyle name="Контрольная ячейка 2" xfId="239"/>
    <cellStyle name="Контрольная ячейка 3" xfId="240"/>
    <cellStyle name="Название 2" xfId="241"/>
    <cellStyle name="Название 3" xfId="242"/>
    <cellStyle name="Нейтральный 2" xfId="243"/>
    <cellStyle name="Нейтральный 3" xfId="244"/>
    <cellStyle name="Обычный" xfId="0" builtinId="0"/>
    <cellStyle name="Обычный 10" xfId="245"/>
    <cellStyle name="Обычный 11" xfId="246"/>
    <cellStyle name="Обычный 12" xfId="247"/>
    <cellStyle name="Обычный 13" xfId="248"/>
    <cellStyle name="Обычный 14" xfId="249"/>
    <cellStyle name="Обычный 15" xfId="250"/>
    <cellStyle name="Обычный 16" xfId="251"/>
    <cellStyle name="Обычный 17" xfId="252"/>
    <cellStyle name="Обычный 18" xfId="253"/>
    <cellStyle name="Обычный 19" xfId="254"/>
    <cellStyle name="Обычный 2" xfId="255"/>
    <cellStyle name="Обычный 2 10" xfId="256"/>
    <cellStyle name="Обычный 2 11" xfId="257"/>
    <cellStyle name="Обычный 2 12" xfId="258"/>
    <cellStyle name="Обычный 2 13" xfId="259"/>
    <cellStyle name="Обычный 2 14" xfId="260"/>
    <cellStyle name="Обычный 2 15" xfId="261"/>
    <cellStyle name="Обычный 2 16" xfId="262"/>
    <cellStyle name="Обычный 2 2" xfId="263"/>
    <cellStyle name="Обычный 2 2 2" xfId="264"/>
    <cellStyle name="Обычный 2 2 3" xfId="265"/>
    <cellStyle name="Обычный 2 2_Расшифровка прочих" xfId="266"/>
    <cellStyle name="Обычный 2 3" xfId="267"/>
    <cellStyle name="Обычный 2 4" xfId="268"/>
    <cellStyle name="Обычный 2 5" xfId="269"/>
    <cellStyle name="Обычный 2 6" xfId="270"/>
    <cellStyle name="Обычный 2 7" xfId="271"/>
    <cellStyle name="Обычный 2 8" xfId="272"/>
    <cellStyle name="Обычный 2 9" xfId="273"/>
    <cellStyle name="Обычный 2_2604-2010" xfId="274"/>
    <cellStyle name="Обычный 3" xfId="275"/>
    <cellStyle name="Обычный 3 10" xfId="276"/>
    <cellStyle name="Обычный 3 11" xfId="277"/>
    <cellStyle name="Обычный 3 12" xfId="278"/>
    <cellStyle name="Обычный 3 13" xfId="279"/>
    <cellStyle name="Обычный 3 14" xfId="280"/>
    <cellStyle name="Обычный 3 2" xfId="281"/>
    <cellStyle name="Обычный 3 3" xfId="282"/>
    <cellStyle name="Обычный 3 4" xfId="283"/>
    <cellStyle name="Обычный 3 5" xfId="284"/>
    <cellStyle name="Обычный 3 6" xfId="285"/>
    <cellStyle name="Обычный 3 7" xfId="286"/>
    <cellStyle name="Обычный 3 8" xfId="287"/>
    <cellStyle name="Обычный 3 9" xfId="288"/>
    <cellStyle name="Обычный 3_Дефицит_7 млрд_0608_бс" xfId="289"/>
    <cellStyle name="Обычный 4" xfId="290"/>
    <cellStyle name="Обычный 5" xfId="291"/>
    <cellStyle name="Обычный 5 2" xfId="292"/>
    <cellStyle name="Обычный 6" xfId="293"/>
    <cellStyle name="Обычный 6 2" xfId="294"/>
    <cellStyle name="Обычный 6 3" xfId="295"/>
    <cellStyle name="Обычный 6 4" xfId="296"/>
    <cellStyle name="Обычный 6_Дефицит_7 млрд_0608_бс" xfId="297"/>
    <cellStyle name="Обычный 7" xfId="298"/>
    <cellStyle name="Обычный 7 2" xfId="299"/>
    <cellStyle name="Обычный 8" xfId="300"/>
    <cellStyle name="Обычный 9" xfId="301"/>
    <cellStyle name="Обычный 9 2" xfId="302"/>
    <cellStyle name="Плохой 2" xfId="303"/>
    <cellStyle name="Плохой 3" xfId="304"/>
    <cellStyle name="Пояснение 2" xfId="305"/>
    <cellStyle name="Пояснение 3" xfId="306"/>
    <cellStyle name="Примечание 2" xfId="307"/>
    <cellStyle name="Примечание 3" xfId="308"/>
    <cellStyle name="Процентный 2" xfId="309"/>
    <cellStyle name="Процентный 2 10" xfId="310"/>
    <cellStyle name="Процентный 2 11" xfId="311"/>
    <cellStyle name="Процентный 2 12" xfId="312"/>
    <cellStyle name="Процентный 2 13" xfId="313"/>
    <cellStyle name="Процентный 2 14" xfId="314"/>
    <cellStyle name="Процентный 2 15" xfId="315"/>
    <cellStyle name="Процентный 2 16" xfId="316"/>
    <cellStyle name="Процентный 2 2" xfId="317"/>
    <cellStyle name="Процентный 2 3" xfId="318"/>
    <cellStyle name="Процентный 2 4" xfId="319"/>
    <cellStyle name="Процентный 2 5" xfId="320"/>
    <cellStyle name="Процентный 2 6" xfId="321"/>
    <cellStyle name="Процентный 2 7" xfId="322"/>
    <cellStyle name="Процентный 2 8" xfId="323"/>
    <cellStyle name="Процентный 2 9" xfId="324"/>
    <cellStyle name="Процентный 3" xfId="325"/>
    <cellStyle name="Процентный 4" xfId="326"/>
    <cellStyle name="Процентный 4 2" xfId="327"/>
    <cellStyle name="Процентный 5" xfId="328"/>
    <cellStyle name="Связанная ячейка 2" xfId="329"/>
    <cellStyle name="Связанная ячейка 3" xfId="330"/>
    <cellStyle name="Стиль 1" xfId="331"/>
    <cellStyle name="Стиль 1 2" xfId="332"/>
    <cellStyle name="Стиль 1 3" xfId="333"/>
    <cellStyle name="Стиль 1 4" xfId="334"/>
    <cellStyle name="Стиль 1 5" xfId="335"/>
    <cellStyle name="Стиль 1 6" xfId="336"/>
    <cellStyle name="Стиль 1 7" xfId="337"/>
    <cellStyle name="Текст предупреждения 2" xfId="338"/>
    <cellStyle name="Текст предупреждения 3" xfId="339"/>
    <cellStyle name="Тысячи [0]_1.62" xfId="340"/>
    <cellStyle name="Тысячи_1.62" xfId="341"/>
    <cellStyle name="Финансовый 2" xfId="342"/>
    <cellStyle name="Финансовый 2 10" xfId="343"/>
    <cellStyle name="Финансовый 2 11" xfId="344"/>
    <cellStyle name="Финансовый 2 12" xfId="345"/>
    <cellStyle name="Финансовый 2 13" xfId="346"/>
    <cellStyle name="Финансовый 2 14" xfId="347"/>
    <cellStyle name="Финансовый 2 15" xfId="348"/>
    <cellStyle name="Финансовый 2 16" xfId="349"/>
    <cellStyle name="Финансовый 2 17" xfId="350"/>
    <cellStyle name="Финансовый 2 2" xfId="351"/>
    <cellStyle name="Финансовый 2 3" xfId="352"/>
    <cellStyle name="Финансовый 2 4" xfId="353"/>
    <cellStyle name="Финансовый 2 5" xfId="354"/>
    <cellStyle name="Финансовый 2 6" xfId="355"/>
    <cellStyle name="Финансовый 2 7" xfId="356"/>
    <cellStyle name="Финансовый 2 8" xfId="357"/>
    <cellStyle name="Финансовый 2 9" xfId="358"/>
    <cellStyle name="Финансовый 3" xfId="359"/>
    <cellStyle name="Финансовый 3 2" xfId="360"/>
    <cellStyle name="Финансовый 4" xfId="361"/>
    <cellStyle name="Финансовый 4 2" xfId="362"/>
    <cellStyle name="Финансовый 4 3" xfId="363"/>
    <cellStyle name="Финансовый 5" xfId="364"/>
    <cellStyle name="Финансовый 6" xfId="365"/>
    <cellStyle name="Финансовый 7" xfId="366"/>
    <cellStyle name="Хороший 2" xfId="367"/>
    <cellStyle name="Хороший 3" xfId="368"/>
    <cellStyle name="числовой" xfId="369"/>
    <cellStyle name="Ю" xfId="370"/>
    <cellStyle name="Ю-FreeSet_10" xfId="3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tabSelected="1" view="pageBreakPreview" topLeftCell="A10" zoomScaleNormal="100" zoomScaleSheetLayoutView="100" workbookViewId="0">
      <selection activeCell="G31" sqref="G31"/>
    </sheetView>
  </sheetViews>
  <sheetFormatPr defaultRowHeight="18.75"/>
  <cols>
    <col min="1" max="1" width="43.28515625" style="3" customWidth="1"/>
    <col min="2" max="3" width="21.7109375" style="27" customWidth="1"/>
    <col min="4" max="4" width="19.140625" style="27" customWidth="1"/>
    <col min="5" max="5" width="70.42578125" style="19" customWidth="1"/>
    <col min="6" max="6" width="14.140625" style="3" customWidth="1"/>
    <col min="7" max="7" width="15.5703125" style="3" bestFit="1" customWidth="1"/>
    <col min="8" max="16384" width="9.140625" style="3"/>
  </cols>
  <sheetData>
    <row r="1" spans="1:7">
      <c r="A1" s="59" t="s">
        <v>0</v>
      </c>
      <c r="B1" s="59"/>
      <c r="C1" s="59"/>
      <c r="D1" s="59"/>
      <c r="E1" s="59"/>
    </row>
    <row r="2" spans="1:7" ht="42.75" customHeight="1">
      <c r="A2" s="60" t="s">
        <v>1</v>
      </c>
      <c r="B2" s="60"/>
      <c r="C2" s="60"/>
      <c r="D2" s="60"/>
      <c r="E2" s="60"/>
    </row>
    <row r="3" spans="1:7" ht="23.25" customHeight="1">
      <c r="A3" s="61" t="s">
        <v>55</v>
      </c>
      <c r="B3" s="61"/>
      <c r="C3" s="61"/>
      <c r="D3" s="61"/>
      <c r="E3" s="61"/>
    </row>
    <row r="4" spans="1:7" ht="68.25" customHeight="1">
      <c r="A4" s="10" t="s">
        <v>4</v>
      </c>
      <c r="B4" s="1" t="s">
        <v>56</v>
      </c>
      <c r="C4" s="1" t="s">
        <v>57</v>
      </c>
      <c r="D4" s="2" t="s">
        <v>28</v>
      </c>
      <c r="E4" s="1" t="s">
        <v>2</v>
      </c>
      <c r="F4" s="11" t="s">
        <v>25</v>
      </c>
    </row>
    <row r="5" spans="1:7" ht="76.5" customHeight="1">
      <c r="A5" s="6" t="s">
        <v>5</v>
      </c>
      <c r="B5" s="35">
        <f>SUM(B6:B12)</f>
        <v>139070</v>
      </c>
      <c r="C5" s="35">
        <f>SUM(C6:C12)</f>
        <v>196252</v>
      </c>
      <c r="D5" s="23">
        <f>SUM(D6:D12)</f>
        <v>57182</v>
      </c>
      <c r="E5" s="38" t="s">
        <v>46</v>
      </c>
      <c r="F5" s="12">
        <f>C5/B5</f>
        <v>1.4111742288056375</v>
      </c>
      <c r="G5" s="21"/>
    </row>
    <row r="6" spans="1:7" ht="119.25" customHeight="1">
      <c r="A6" s="7" t="s">
        <v>6</v>
      </c>
      <c r="B6" s="33">
        <v>121470</v>
      </c>
      <c r="C6" s="32">
        <v>117500</v>
      </c>
      <c r="D6" s="22">
        <f>C6-B6</f>
        <v>-3970</v>
      </c>
      <c r="E6" s="38" t="s">
        <v>67</v>
      </c>
      <c r="F6" s="12">
        <f>C6/B6</f>
        <v>0.96731703301226646</v>
      </c>
    </row>
    <row r="7" spans="1:7" ht="37.5">
      <c r="A7" s="7" t="s">
        <v>7</v>
      </c>
      <c r="B7" s="32">
        <v>3140</v>
      </c>
      <c r="C7" s="32">
        <v>4018</v>
      </c>
      <c r="D7" s="22">
        <f t="shared" ref="D7" si="0">C7-B7</f>
        <v>878</v>
      </c>
      <c r="E7" s="36" t="s">
        <v>52</v>
      </c>
      <c r="F7" s="12">
        <f t="shared" ref="F7:F28" si="1">C7/B7</f>
        <v>1.2796178343949045</v>
      </c>
    </row>
    <row r="8" spans="1:7" ht="56.25">
      <c r="A8" s="7" t="s">
        <v>27</v>
      </c>
      <c r="B8" s="32">
        <v>7840</v>
      </c>
      <c r="C8" s="32">
        <v>14979</v>
      </c>
      <c r="D8" s="22">
        <f t="shared" ref="D8:D11" si="2">C8-B8</f>
        <v>7139</v>
      </c>
      <c r="E8" s="38" t="s">
        <v>50</v>
      </c>
      <c r="F8" s="12">
        <f>C8/B8</f>
        <v>1.9105867346938776</v>
      </c>
    </row>
    <row r="9" spans="1:7" ht="93.75" customHeight="1">
      <c r="A9" s="7" t="s">
        <v>8</v>
      </c>
      <c r="B9" s="32">
        <v>6620</v>
      </c>
      <c r="C9" s="32">
        <v>6317</v>
      </c>
      <c r="D9" s="22">
        <f t="shared" si="2"/>
        <v>-303</v>
      </c>
      <c r="E9" s="38" t="s">
        <v>68</v>
      </c>
      <c r="F9" s="12">
        <f>C9/B9</f>
        <v>0.95422960725075534</v>
      </c>
    </row>
    <row r="10" spans="1:7" ht="64.5" customHeight="1">
      <c r="A10" s="7" t="s">
        <v>9</v>
      </c>
      <c r="B10" s="34">
        <v>0</v>
      </c>
      <c r="C10" s="35">
        <v>39757</v>
      </c>
      <c r="D10" s="22">
        <f t="shared" si="2"/>
        <v>39757</v>
      </c>
      <c r="E10" s="38" t="s">
        <v>49</v>
      </c>
      <c r="F10" s="12" t="e">
        <f t="shared" si="1"/>
        <v>#DIV/0!</v>
      </c>
    </row>
    <row r="11" spans="1:7" s="13" customFormat="1" ht="32.25" customHeight="1">
      <c r="A11" s="15" t="s">
        <v>10</v>
      </c>
      <c r="B11" s="32">
        <v>0</v>
      </c>
      <c r="C11" s="32">
        <v>1280</v>
      </c>
      <c r="D11" s="22">
        <f t="shared" si="2"/>
        <v>1280</v>
      </c>
      <c r="E11" s="7" t="s">
        <v>30</v>
      </c>
      <c r="F11" s="16" t="e">
        <f t="shared" si="1"/>
        <v>#DIV/0!</v>
      </c>
    </row>
    <row r="12" spans="1:7" ht="37.5">
      <c r="A12" s="15" t="s">
        <v>11</v>
      </c>
      <c r="B12" s="32">
        <v>0</v>
      </c>
      <c r="C12" s="32">
        <v>12401</v>
      </c>
      <c r="D12" s="22">
        <f>C12-B12</f>
        <v>12401</v>
      </c>
      <c r="E12" s="38" t="s">
        <v>35</v>
      </c>
      <c r="F12" s="12" t="e">
        <f t="shared" si="1"/>
        <v>#DIV/0!</v>
      </c>
    </row>
    <row r="13" spans="1:7">
      <c r="A13" s="6" t="s">
        <v>12</v>
      </c>
      <c r="B13" s="24">
        <f>SUM(B14:B26)</f>
        <v>139070</v>
      </c>
      <c r="C13" s="24">
        <f>SUM(C14:C26)</f>
        <v>193245</v>
      </c>
      <c r="D13" s="23">
        <f>C13-B13</f>
        <v>54175</v>
      </c>
      <c r="E13" s="1"/>
      <c r="F13" s="12">
        <f>C13/B13</f>
        <v>1.3895520241604946</v>
      </c>
      <c r="G13" s="4">
        <f>D16+D17+D23+D25</f>
        <v>46639</v>
      </c>
    </row>
    <row r="14" spans="1:7" ht="27" customHeight="1">
      <c r="A14" s="8" t="s">
        <v>13</v>
      </c>
      <c r="B14" s="28">
        <v>84635</v>
      </c>
      <c r="C14" s="28">
        <v>85239</v>
      </c>
      <c r="D14" s="22">
        <f t="shared" ref="D14:D29" si="3">C14-B14</f>
        <v>604</v>
      </c>
      <c r="E14" s="62" t="s">
        <v>58</v>
      </c>
      <c r="F14" s="55">
        <f>SUM(C14:C15)/SUM(B14:B15)</f>
        <v>0.99533095037439578</v>
      </c>
      <c r="G14" s="4">
        <f>D14+D15+D18+D19+D20+D21+D22++D24</f>
        <v>4595</v>
      </c>
    </row>
    <row r="15" spans="1:7" ht="72.75" customHeight="1">
      <c r="A15" s="8" t="s">
        <v>14</v>
      </c>
      <c r="B15" s="28">
        <v>18598</v>
      </c>
      <c r="C15" s="28">
        <v>17512</v>
      </c>
      <c r="D15" s="22">
        <f t="shared" si="3"/>
        <v>-1086</v>
      </c>
      <c r="E15" s="63"/>
      <c r="F15" s="56"/>
    </row>
    <row r="16" spans="1:7" s="17" customFormat="1" ht="77.25" customHeight="1">
      <c r="A16" s="15" t="s">
        <v>15</v>
      </c>
      <c r="B16" s="32">
        <v>2690</v>
      </c>
      <c r="C16" s="32">
        <v>4942</v>
      </c>
      <c r="D16" s="22">
        <f t="shared" si="3"/>
        <v>2252</v>
      </c>
      <c r="E16" s="7" t="s">
        <v>69</v>
      </c>
      <c r="F16" s="16">
        <f>C16/B16</f>
        <v>1.837174721189591</v>
      </c>
    </row>
    <row r="17" spans="1:6" ht="72.75" customHeight="1">
      <c r="A17" s="18" t="s">
        <v>34</v>
      </c>
      <c r="B17" s="32">
        <v>15536</v>
      </c>
      <c r="C17" s="32">
        <v>16616</v>
      </c>
      <c r="D17" s="22">
        <f t="shared" si="3"/>
        <v>1080</v>
      </c>
      <c r="E17" s="7" t="s">
        <v>70</v>
      </c>
      <c r="F17" s="12">
        <f>C17/B17</f>
        <v>1.0695159629248199</v>
      </c>
    </row>
    <row r="18" spans="1:6" ht="57" customHeight="1">
      <c r="A18" s="8" t="s">
        <v>16</v>
      </c>
      <c r="B18" s="32">
        <v>1005</v>
      </c>
      <c r="C18" s="32">
        <v>2149</v>
      </c>
      <c r="D18" s="22">
        <f t="shared" si="3"/>
        <v>1144</v>
      </c>
      <c r="E18" s="38" t="s">
        <v>71</v>
      </c>
      <c r="F18" s="12">
        <f>C18/B18</f>
        <v>2.1383084577114428</v>
      </c>
    </row>
    <row r="19" spans="1:6" ht="231" customHeight="1">
      <c r="A19" s="8" t="s">
        <v>17</v>
      </c>
      <c r="B19" s="32">
        <v>2345</v>
      </c>
      <c r="C19" s="32">
        <v>4033</v>
      </c>
      <c r="D19" s="22">
        <f t="shared" si="3"/>
        <v>1688</v>
      </c>
      <c r="E19" s="38" t="s">
        <v>54</v>
      </c>
      <c r="F19" s="12">
        <f t="shared" si="1"/>
        <v>1.7198294243070362</v>
      </c>
    </row>
    <row r="20" spans="1:6" ht="75">
      <c r="A20" s="8" t="s">
        <v>18</v>
      </c>
      <c r="B20" s="32">
        <v>430</v>
      </c>
      <c r="C20" s="32">
        <v>242</v>
      </c>
      <c r="D20" s="22">
        <f t="shared" si="3"/>
        <v>-188</v>
      </c>
      <c r="E20" s="37" t="s">
        <v>36</v>
      </c>
      <c r="F20" s="12">
        <f t="shared" si="1"/>
        <v>0.56279069767441858</v>
      </c>
    </row>
    <row r="21" spans="1:6" ht="79.5" customHeight="1">
      <c r="A21" s="8" t="s">
        <v>19</v>
      </c>
      <c r="B21" s="2">
        <v>8155</v>
      </c>
      <c r="C21" s="2">
        <v>10669</v>
      </c>
      <c r="D21" s="22">
        <f t="shared" si="3"/>
        <v>2514</v>
      </c>
      <c r="E21" s="38" t="s">
        <v>72</v>
      </c>
      <c r="F21" s="12">
        <f t="shared" si="1"/>
        <v>1.3082771305947272</v>
      </c>
    </row>
    <row r="22" spans="1:6" ht="94.5" customHeight="1">
      <c r="A22" s="8" t="s">
        <v>26</v>
      </c>
      <c r="B22" s="2">
        <v>30</v>
      </c>
      <c r="C22" s="2">
        <v>36</v>
      </c>
      <c r="D22" s="22">
        <f t="shared" si="3"/>
        <v>6</v>
      </c>
      <c r="E22" s="38" t="s">
        <v>51</v>
      </c>
      <c r="F22" s="12">
        <f t="shared" si="1"/>
        <v>1.2</v>
      </c>
    </row>
    <row r="23" spans="1:6" ht="66" customHeight="1">
      <c r="A23" s="8" t="s">
        <v>20</v>
      </c>
      <c r="B23" s="2">
        <v>600</v>
      </c>
      <c r="C23" s="2">
        <v>626</v>
      </c>
      <c r="D23" s="22">
        <f t="shared" si="3"/>
        <v>26</v>
      </c>
      <c r="E23" s="15" t="s">
        <v>73</v>
      </c>
      <c r="F23" s="12">
        <f t="shared" si="1"/>
        <v>1.0433333333333332</v>
      </c>
    </row>
    <row r="24" spans="1:6" ht="33.75" customHeight="1">
      <c r="A24" s="8" t="s">
        <v>21</v>
      </c>
      <c r="B24" s="2">
        <v>170</v>
      </c>
      <c r="C24" s="2">
        <v>83</v>
      </c>
      <c r="D24" s="22">
        <f t="shared" si="3"/>
        <v>-87</v>
      </c>
      <c r="E24" s="53" t="s">
        <v>59</v>
      </c>
      <c r="F24" s="12">
        <f t="shared" si="1"/>
        <v>0.48823529411764705</v>
      </c>
    </row>
    <row r="25" spans="1:6" ht="316.5" customHeight="1">
      <c r="A25" s="7" t="s">
        <v>29</v>
      </c>
      <c r="B25" s="2">
        <v>4876</v>
      </c>
      <c r="C25" s="2">
        <v>48157</v>
      </c>
      <c r="D25" s="22">
        <f t="shared" si="3"/>
        <v>43281</v>
      </c>
      <c r="E25" s="54" t="s">
        <v>74</v>
      </c>
      <c r="F25" s="12">
        <f t="shared" si="1"/>
        <v>9.8763330598851518</v>
      </c>
    </row>
    <row r="26" spans="1:6" ht="216.75" customHeight="1">
      <c r="A26" s="7" t="s">
        <v>38</v>
      </c>
      <c r="B26" s="2"/>
      <c r="C26" s="2">
        <v>2941</v>
      </c>
      <c r="D26" s="47">
        <f t="shared" si="3"/>
        <v>2941</v>
      </c>
      <c r="E26" s="36" t="s">
        <v>53</v>
      </c>
      <c r="F26" s="48" t="e">
        <f t="shared" si="1"/>
        <v>#DIV/0!</v>
      </c>
    </row>
    <row r="27" spans="1:6">
      <c r="A27" s="9" t="s">
        <v>22</v>
      </c>
      <c r="B27" s="29">
        <f>B5</f>
        <v>139070</v>
      </c>
      <c r="C27" s="29">
        <f>C5</f>
        <v>196252</v>
      </c>
      <c r="D27" s="24">
        <f>C27-B27</f>
        <v>57182</v>
      </c>
      <c r="E27" s="49"/>
      <c r="F27" s="12">
        <f t="shared" si="1"/>
        <v>1.4111742288056375</v>
      </c>
    </row>
    <row r="28" spans="1:6">
      <c r="A28" s="39" t="s">
        <v>23</v>
      </c>
      <c r="B28" s="29">
        <f>B13</f>
        <v>139070</v>
      </c>
      <c r="C28" s="29">
        <f>C13</f>
        <v>193245</v>
      </c>
      <c r="D28" s="24">
        <f t="shared" si="3"/>
        <v>54175</v>
      </c>
      <c r="E28" s="40"/>
      <c r="F28" s="12">
        <f t="shared" si="1"/>
        <v>1.3895520241604946</v>
      </c>
    </row>
    <row r="29" spans="1:6">
      <c r="A29" s="9" t="s">
        <v>24</v>
      </c>
      <c r="B29" s="30">
        <f>B27-B28</f>
        <v>0</v>
      </c>
      <c r="C29" s="30">
        <f>C27-C28</f>
        <v>3007</v>
      </c>
      <c r="D29" s="2">
        <f t="shared" si="3"/>
        <v>3007</v>
      </c>
      <c r="E29" s="40"/>
      <c r="F29" s="12"/>
    </row>
    <row r="30" spans="1:6">
      <c r="A30" s="57" t="s">
        <v>47</v>
      </c>
      <c r="B30" s="57"/>
      <c r="C30" s="25">
        <v>8905</v>
      </c>
      <c r="D30" s="25"/>
      <c r="E30" s="14" t="s">
        <v>3</v>
      </c>
    </row>
    <row r="31" spans="1:6" s="5" customFormat="1">
      <c r="A31" s="58" t="s">
        <v>60</v>
      </c>
      <c r="B31" s="58"/>
      <c r="C31" s="26">
        <f>C29+C30</f>
        <v>11912</v>
      </c>
      <c r="D31" s="26"/>
      <c r="E31" s="20"/>
    </row>
    <row r="32" spans="1:6" s="13" customFormat="1" ht="37.5">
      <c r="A32" s="11"/>
      <c r="B32" s="1" t="s">
        <v>48</v>
      </c>
      <c r="C32" s="1" t="s">
        <v>61</v>
      </c>
      <c r="D32" s="1" t="s">
        <v>31</v>
      </c>
      <c r="E32" s="1" t="s">
        <v>2</v>
      </c>
    </row>
    <row r="33" spans="1:5" s="13" customFormat="1">
      <c r="A33" s="31" t="s">
        <v>32</v>
      </c>
      <c r="B33" s="31"/>
      <c r="C33" s="31"/>
      <c r="D33" s="31"/>
      <c r="E33" s="50"/>
    </row>
    <row r="34" spans="1:5" s="13" customFormat="1" ht="37.5">
      <c r="A34" s="36" t="s">
        <v>40</v>
      </c>
      <c r="B34" s="41">
        <f>B35+B36+B37</f>
        <v>229</v>
      </c>
      <c r="C34" s="41">
        <f>C35+C36+C37+C38</f>
        <v>227</v>
      </c>
      <c r="D34" s="41">
        <v>-3</v>
      </c>
      <c r="E34" s="42"/>
    </row>
    <row r="35" spans="1:5" s="13" customFormat="1" ht="168.75">
      <c r="A35" s="43" t="s">
        <v>41</v>
      </c>
      <c r="B35" s="43">
        <v>52</v>
      </c>
      <c r="C35" s="43">
        <v>52</v>
      </c>
      <c r="D35" s="44">
        <f t="shared" ref="D35:D38" si="4">C35-B35</f>
        <v>0</v>
      </c>
      <c r="E35" s="45" t="s">
        <v>37</v>
      </c>
    </row>
    <row r="36" spans="1:5" s="13" customFormat="1" ht="93.75">
      <c r="A36" s="43" t="s">
        <v>42</v>
      </c>
      <c r="B36" s="43">
        <v>172</v>
      </c>
      <c r="C36" s="43">
        <v>145</v>
      </c>
      <c r="D36" s="44">
        <f t="shared" si="4"/>
        <v>-27</v>
      </c>
      <c r="E36" s="43" t="s">
        <v>39</v>
      </c>
    </row>
    <row r="37" spans="1:5" s="13" customFormat="1" ht="95.25" customHeight="1">
      <c r="A37" s="43" t="s">
        <v>43</v>
      </c>
      <c r="B37" s="43">
        <v>5</v>
      </c>
      <c r="C37" s="43">
        <v>18</v>
      </c>
      <c r="D37" s="44">
        <f t="shared" si="4"/>
        <v>13</v>
      </c>
      <c r="E37" s="43" t="s">
        <v>62</v>
      </c>
    </row>
    <row r="38" spans="1:5" s="13" customFormat="1" ht="77.25" customHeight="1">
      <c r="A38" s="43" t="s">
        <v>63</v>
      </c>
      <c r="B38" s="43">
        <v>0</v>
      </c>
      <c r="C38" s="43">
        <v>12</v>
      </c>
      <c r="D38" s="44">
        <f t="shared" si="4"/>
        <v>12</v>
      </c>
      <c r="E38" s="46" t="s">
        <v>64</v>
      </c>
    </row>
    <row r="39" spans="1:5" s="13" customFormat="1" ht="77.25" customHeight="1">
      <c r="A39" s="41" t="s">
        <v>33</v>
      </c>
      <c r="B39" s="41">
        <f>B40+B41</f>
        <v>335</v>
      </c>
      <c r="C39" s="41">
        <f>C40</f>
        <v>2135</v>
      </c>
      <c r="D39" s="51">
        <v>-1800</v>
      </c>
      <c r="E39" s="46"/>
    </row>
    <row r="40" spans="1:5" s="13" customFormat="1" ht="37.5">
      <c r="A40" s="36" t="s">
        <v>44</v>
      </c>
      <c r="B40" s="43">
        <v>273</v>
      </c>
      <c r="C40" s="43">
        <v>2135</v>
      </c>
      <c r="D40" s="44">
        <f t="shared" ref="D40:D41" si="5">B40-C40</f>
        <v>-1862</v>
      </c>
      <c r="E40" s="52" t="s">
        <v>66</v>
      </c>
    </row>
    <row r="41" spans="1:5" ht="131.25" customHeight="1">
      <c r="A41" s="43" t="s">
        <v>45</v>
      </c>
      <c r="B41" s="43">
        <v>62</v>
      </c>
      <c r="C41" s="43">
        <v>0</v>
      </c>
      <c r="D41" s="44">
        <f t="shared" si="5"/>
        <v>62</v>
      </c>
      <c r="E41" s="46" t="s">
        <v>65</v>
      </c>
    </row>
    <row r="42" spans="1:5">
      <c r="A42" s="43"/>
      <c r="B42" s="43"/>
      <c r="C42" s="43"/>
      <c r="D42" s="44"/>
      <c r="E42" s="46"/>
    </row>
  </sheetData>
  <mergeCells count="7">
    <mergeCell ref="F14:F15"/>
    <mergeCell ref="A30:B30"/>
    <mergeCell ref="A31:B31"/>
    <mergeCell ref="A1:E1"/>
    <mergeCell ref="A2:E2"/>
    <mergeCell ref="A3:E3"/>
    <mergeCell ref="E14:E15"/>
  </mergeCells>
  <pageMargins left="0.23622047244094491" right="0.23622047244094491" top="0.23622047244094491" bottom="0.23622047244094491" header="0" footer="0"/>
  <pageSetup paperSize="9" scale="37" fitToHeight="0" orientation="portrait" r:id="rId1"/>
  <rowBreaks count="1" manualBreakCount="1">
    <brk id="3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Інформація на екран</vt:lpstr>
      <vt:lpstr>'Інформація на екран'!Область_печати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Nelja</dc:creator>
  <cp:lastModifiedBy>Admin</cp:lastModifiedBy>
  <cp:lastPrinted>2025-01-23T12:51:47Z</cp:lastPrinted>
  <dcterms:created xsi:type="dcterms:W3CDTF">2021-08-11T14:48:53Z</dcterms:created>
  <dcterms:modified xsi:type="dcterms:W3CDTF">2025-01-23T13:45:46Z</dcterms:modified>
</cp:coreProperties>
</file>