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ирослав\Тарифоутворення\Тариф тепло 26\Розрахунок тарифу\Коригування тарифу\Csxtym 2026\"/>
    </mc:Choice>
  </mc:AlternateContent>
  <xr:revisionPtr revIDLastSave="0" documentId="13_ncr:1_{51EBAFB1-EAC5-43A8-9A52-25CDD9B4190A}" xr6:coauthVersionLast="45" xr6:coauthVersionMax="45" xr10:uidLastSave="{00000000-0000-0000-0000-000000000000}"/>
  <bookViews>
    <workbookView xWindow="0" yWindow="600" windowWidth="24000" windowHeight="12900" firstSheet="7" activeTab="15" xr2:uid="{5D1B8F86-FBE7-4453-9E33-A62D06F289C2}"/>
  </bookViews>
  <sheets>
    <sheet name="Лист1" sheetId="1" r:id="rId1"/>
    <sheet name="Струк ТЕ" sheetId="2" r:id="rId2"/>
    <sheet name="Струк ТЕ К" sheetId="3" r:id="rId3"/>
    <sheet name="Струк ТЕ ЯУ" sheetId="4" r:id="rId4"/>
    <sheet name="Струк ТЕ ІТП" sheetId="5" r:id="rId5"/>
    <sheet name="Струк В" sheetId="6" r:id="rId6"/>
    <sheet name="Струк В К" sheetId="7" r:id="rId7"/>
    <sheet name="Струк В ЯУ" sheetId="8" r:id="rId8"/>
    <sheet name="Струк Т" sheetId="9" r:id="rId9"/>
    <sheet name="Струк П" sheetId="10" r:id="rId10"/>
    <sheet name="Структ П К" sheetId="11" r:id="rId11"/>
    <sheet name="Струк П ЯУ" sheetId="12" r:id="rId12"/>
    <sheet name="Струк П ІТП" sheetId="13" r:id="rId13"/>
    <sheet name="ГВП М" sheetId="14" r:id="rId14"/>
    <sheet name="ГВП К" sheetId="15" r:id="rId15"/>
    <sheet name="ГВП ЯУ" sheetId="16" r:id="rId16"/>
  </sheets>
  <externalReferences>
    <externalReference r:id="rId17"/>
    <externalReference r:id="rId18"/>
    <externalReference r:id="rId19"/>
  </externalReferences>
  <definedNames>
    <definedName name="_mes1">#REF!</definedName>
    <definedName name="_mes10">#REF!</definedName>
    <definedName name="_mes11">#REF!</definedName>
    <definedName name="_mes2">#REF!</definedName>
    <definedName name="_mes3">#REF!</definedName>
    <definedName name="_mes4">#REF!</definedName>
    <definedName name="SP_ATT">[2]Аркуш2!$B$2:$B$72</definedName>
    <definedName name="отклонение">'[3]Вхідні дані'!#REF!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6" l="1"/>
  <c r="D15" i="16"/>
  <c r="D17" i="16" s="1"/>
  <c r="C15" i="16"/>
  <c r="C17" i="16" s="1"/>
  <c r="C16" i="16" s="1"/>
  <c r="D12" i="16"/>
  <c r="C12" i="16"/>
  <c r="D11" i="16"/>
  <c r="C11" i="16"/>
  <c r="D10" i="16"/>
  <c r="C10" i="16"/>
  <c r="D9" i="16"/>
  <c r="D14" i="16" s="1"/>
  <c r="D18" i="16" s="1"/>
  <c r="C9" i="16"/>
  <c r="C14" i="16" s="1"/>
  <c r="C18" i="16" s="1"/>
  <c r="G36" i="13"/>
  <c r="E36" i="13"/>
  <c r="C36" i="13"/>
  <c r="H30" i="13"/>
  <c r="G30" i="13"/>
  <c r="F30" i="13"/>
  <c r="E30" i="13"/>
  <c r="D30" i="13"/>
  <c r="C30" i="13"/>
  <c r="H22" i="13"/>
  <c r="G22" i="13"/>
  <c r="F22" i="13"/>
  <c r="E22" i="13"/>
  <c r="D22" i="13"/>
  <c r="C22" i="13"/>
  <c r="H18" i="13"/>
  <c r="G18" i="13"/>
  <c r="F18" i="13"/>
  <c r="E18" i="13"/>
  <c r="D18" i="13"/>
  <c r="C18" i="13"/>
  <c r="H14" i="13"/>
  <c r="G14" i="13"/>
  <c r="F14" i="13"/>
  <c r="E14" i="13"/>
  <c r="D14" i="13"/>
  <c r="C14" i="13"/>
  <c r="H9" i="13"/>
  <c r="G9" i="13"/>
  <c r="F9" i="13"/>
  <c r="E9" i="13"/>
  <c r="D9" i="13"/>
  <c r="C9" i="13"/>
  <c r="C36" i="12"/>
  <c r="C33" i="12"/>
  <c r="C31" i="12"/>
  <c r="C30" i="12" s="1"/>
  <c r="D30" i="12"/>
  <c r="C29" i="12"/>
  <c r="C27" i="12"/>
  <c r="C26" i="12"/>
  <c r="C25" i="12"/>
  <c r="C24" i="12"/>
  <c r="C23" i="12"/>
  <c r="C22" i="12" s="1"/>
  <c r="D22" i="12"/>
  <c r="C21" i="12"/>
  <c r="C20" i="12"/>
  <c r="C19" i="12"/>
  <c r="D18" i="12"/>
  <c r="C18" i="12"/>
  <c r="C17" i="12"/>
  <c r="C16" i="12"/>
  <c r="C14" i="12" s="1"/>
  <c r="C15" i="12"/>
  <c r="D14" i="12"/>
  <c r="C13" i="12"/>
  <c r="C12" i="12"/>
  <c r="C11" i="12"/>
  <c r="C10" i="12"/>
  <c r="C9" i="12" s="1"/>
  <c r="C8" i="12" s="1"/>
  <c r="C28" i="12" s="1"/>
  <c r="C34" i="12" s="1"/>
  <c r="D9" i="12"/>
  <c r="D8" i="12"/>
  <c r="H30" i="11"/>
  <c r="G30" i="11"/>
  <c r="F30" i="11"/>
  <c r="E30" i="11"/>
  <c r="D30" i="11"/>
  <c r="C30" i="11"/>
  <c r="H22" i="11"/>
  <c r="G22" i="11"/>
  <c r="F22" i="11"/>
  <c r="E22" i="11"/>
  <c r="D22" i="11"/>
  <c r="C22" i="11"/>
  <c r="H18" i="11"/>
  <c r="G18" i="11"/>
  <c r="F18" i="11"/>
  <c r="E18" i="11"/>
  <c r="E8" i="11" s="1"/>
  <c r="D18" i="11"/>
  <c r="C18" i="11"/>
  <c r="H14" i="11"/>
  <c r="G14" i="11"/>
  <c r="G8" i="11" s="1"/>
  <c r="F14" i="11"/>
  <c r="E14" i="11"/>
  <c r="C14" i="11"/>
  <c r="H9" i="11"/>
  <c r="H8" i="11" s="1"/>
  <c r="G9" i="11"/>
  <c r="F9" i="11"/>
  <c r="E9" i="11"/>
  <c r="D9" i="11"/>
  <c r="D8" i="11" s="1"/>
  <c r="C9" i="11"/>
  <c r="F8" i="11"/>
  <c r="C8" i="11"/>
  <c r="G36" i="10"/>
  <c r="E36" i="10"/>
  <c r="C36" i="10"/>
  <c r="H30" i="10"/>
  <c r="H35" i="10" s="1"/>
  <c r="G30" i="10"/>
  <c r="G34" i="10" s="1"/>
  <c r="F30" i="10"/>
  <c r="F35" i="10" s="1"/>
  <c r="E30" i="10"/>
  <c r="E34" i="10" s="1"/>
  <c r="D30" i="10"/>
  <c r="D35" i="10" s="1"/>
  <c r="C30" i="10"/>
  <c r="C34" i="10" s="1"/>
  <c r="H22" i="10"/>
  <c r="G22" i="10"/>
  <c r="F22" i="10"/>
  <c r="E22" i="10"/>
  <c r="D22" i="10"/>
  <c r="C22" i="10"/>
  <c r="H18" i="10"/>
  <c r="G18" i="10"/>
  <c r="F18" i="10"/>
  <c r="E18" i="10"/>
  <c r="D18" i="10"/>
  <c r="C18" i="10"/>
  <c r="H14" i="10"/>
  <c r="G14" i="10"/>
  <c r="F14" i="10"/>
  <c r="E14" i="10"/>
  <c r="D14" i="10"/>
  <c r="C14" i="10"/>
  <c r="H9" i="10"/>
  <c r="H8" i="10" s="1"/>
  <c r="G9" i="10"/>
  <c r="G8" i="10" s="1"/>
  <c r="F9" i="10"/>
  <c r="E9" i="10"/>
  <c r="D9" i="10"/>
  <c r="D8" i="10" s="1"/>
  <c r="C9" i="10"/>
  <c r="C8" i="10" s="1"/>
  <c r="F8" i="10"/>
  <c r="E8" i="10"/>
  <c r="C19" i="16" l="1"/>
  <c r="C20" i="16"/>
  <c r="D19" i="16"/>
  <c r="D20" i="16" s="1"/>
  <c r="D16" i="16"/>
</calcChain>
</file>

<file path=xl/sharedStrings.xml><?xml version="1.0" encoding="utf-8"?>
<sst xmlns="http://schemas.openxmlformats.org/spreadsheetml/2006/main" count="978" uniqueCount="119">
  <si>
    <r>
      <t xml:space="preserve">Структура тарифів на </t>
    </r>
    <r>
      <rPr>
        <b/>
        <u/>
        <sz val="14"/>
        <color indexed="8"/>
        <rFont val="Times New Roman"/>
        <family val="1"/>
        <charset val="204"/>
      </rPr>
      <t>теплову енергію</t>
    </r>
    <r>
      <rPr>
        <u/>
        <sz val="14"/>
        <color indexed="8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 xml:space="preserve">для населення, бюджетних установ та  </t>
    </r>
  </si>
  <si>
    <t xml:space="preserve"> інших споживачів  КП "Тепловодсервіс"</t>
  </si>
  <si>
    <t>Територіальна громада - м. Миргород</t>
  </si>
  <si>
    <t>№ З/П</t>
  </si>
  <si>
    <t>Найменування показників</t>
  </si>
  <si>
    <t>Для потреб населення</t>
  </si>
  <si>
    <t>Для потреб бюджетних установ</t>
  </si>
  <si>
    <t>Для потреб інших споживачів</t>
  </si>
  <si>
    <t>тис. грн на рік</t>
  </si>
  <si>
    <t>грн/Гкал</t>
  </si>
  <si>
    <t>тис.грн на рік</t>
  </si>
  <si>
    <t>Виробнича собівартість, у т.ч.:</t>
  </si>
  <si>
    <t xml:space="preserve"> 1.1 </t>
  </si>
  <si>
    <t>прямі матеріальні витрати, у т.ч.:</t>
  </si>
  <si>
    <t xml:space="preserve"> 1.1.1</t>
  </si>
  <si>
    <t>витрати на паливо для виробництва теплової енергії котельними</t>
  </si>
  <si>
    <t xml:space="preserve"> 1.1.2</t>
  </si>
  <si>
    <t>витрати на електроенергію</t>
  </si>
  <si>
    <t xml:space="preserve"> 1.1.3</t>
  </si>
  <si>
    <t>теплова енергія вироблена на щепі</t>
  </si>
  <si>
    <t xml:space="preserve"> 1.1.4</t>
  </si>
  <si>
    <t>вода для технологічних потреб та водовідведення</t>
  </si>
  <si>
    <t xml:space="preserve"> 1.1.5</t>
  </si>
  <si>
    <t>матеріали, запасні частини та інші матеріальні ресурси</t>
  </si>
  <si>
    <t xml:space="preserve"> 1.1.6</t>
  </si>
  <si>
    <t>витрати на покриття втрат теплової енергії в теплових мережах</t>
  </si>
  <si>
    <t xml:space="preserve"> 1.2 </t>
  </si>
  <si>
    <t>прямі витрати на оплату праці з відрахуваннями на соціальні заходи</t>
  </si>
  <si>
    <t xml:space="preserve"> 1.3</t>
  </si>
  <si>
    <t>інші прямі витрати, у т.ч.:</t>
  </si>
  <si>
    <t xml:space="preserve"> 1.3.1</t>
  </si>
  <si>
    <t>відрахування на соціальні заходи</t>
  </si>
  <si>
    <t xml:space="preserve"> 1.3.2</t>
  </si>
  <si>
    <t>амортизаційні відрахування</t>
  </si>
  <si>
    <t xml:space="preserve"> 1.3.3</t>
  </si>
  <si>
    <t>інші прямі витрати</t>
  </si>
  <si>
    <t xml:space="preserve"> 1.4</t>
  </si>
  <si>
    <t>загальновиробничі витрати, у т.ч.:</t>
  </si>
  <si>
    <t xml:space="preserve"> 1.4.1</t>
  </si>
  <si>
    <t>витрати на оплату праці</t>
  </si>
  <si>
    <t xml:space="preserve"> 1.4.2</t>
  </si>
  <si>
    <t xml:space="preserve"> 1.4.3</t>
  </si>
  <si>
    <t>Адміністративні витрати, у т.ч:</t>
  </si>
  <si>
    <t xml:space="preserve"> 2.1 </t>
  </si>
  <si>
    <t xml:space="preserve"> 2.2</t>
  </si>
  <si>
    <t xml:space="preserve"> 2.3</t>
  </si>
  <si>
    <t>Інші операційні витрати</t>
  </si>
  <si>
    <t>Фінансові витрати</t>
  </si>
  <si>
    <t>Повна собівартість</t>
  </si>
  <si>
    <t>Витрати на покриття втрат</t>
  </si>
  <si>
    <t>Розрахунковий прибуток, у т.ч.:</t>
  </si>
  <si>
    <t xml:space="preserve"> 7.1 </t>
  </si>
  <si>
    <t>податок на прибуток</t>
  </si>
  <si>
    <t xml:space="preserve"> 7.2</t>
  </si>
  <si>
    <t>виробничі інвестиції</t>
  </si>
  <si>
    <t xml:space="preserve"> 7.3</t>
  </si>
  <si>
    <t xml:space="preserve">на розвиток виробництва </t>
  </si>
  <si>
    <t>Вартість теплової енергії за відповідним тарифом</t>
  </si>
  <si>
    <t>Тариф на теплову енергію, грн/Гкал, у т.ч.:</t>
  </si>
  <si>
    <t xml:space="preserve"> 9.1 </t>
  </si>
  <si>
    <t>Паливна складова</t>
  </si>
  <si>
    <t xml:space="preserve"> 9.2</t>
  </si>
  <si>
    <t>Решта витрат, крім паливної складової</t>
  </si>
  <si>
    <t>Паливна складова , %</t>
  </si>
  <si>
    <t>Решта витрат, крім паливної складової, %</t>
  </si>
  <si>
    <t>Рівень рентабельності, %</t>
  </si>
  <si>
    <t>Директор</t>
  </si>
  <si>
    <t>______________________</t>
  </si>
  <si>
    <t>Микола СОБІВЧАК</t>
  </si>
  <si>
    <t xml:space="preserve">           (керівник)</t>
  </si>
  <si>
    <t>(підпис)</t>
  </si>
  <si>
    <t>(ініциали, прізвище)</t>
  </si>
  <si>
    <r>
      <t xml:space="preserve">Структура тарифів на </t>
    </r>
    <r>
      <rPr>
        <b/>
        <u/>
        <sz val="12"/>
        <color indexed="8"/>
        <rFont val="Times New Roman"/>
        <family val="1"/>
        <charset val="204"/>
      </rPr>
      <t>теплову енергію</t>
    </r>
    <r>
      <rPr>
        <u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для населення, бюджетних установ та  </t>
    </r>
  </si>
  <si>
    <t>Автономне опалення - вул. Кашинського, 26</t>
  </si>
  <si>
    <r>
      <t xml:space="preserve">Структура тарифів на </t>
    </r>
    <r>
      <rPr>
        <b/>
        <u/>
        <sz val="12"/>
        <color indexed="8"/>
        <rFont val="Times New Roman"/>
        <family val="1"/>
        <charset val="204"/>
      </rPr>
      <t>теплову енергію</t>
    </r>
    <r>
      <rPr>
        <u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для населення </t>
    </r>
  </si>
  <si>
    <t>КП "Тепловодсервіс"</t>
  </si>
  <si>
    <t>Автономне опалення - вул. Я.Усика, 36</t>
  </si>
  <si>
    <t>_______________</t>
  </si>
  <si>
    <t xml:space="preserve"> інших споживачів з урахуванням витрат на утримання ІТП</t>
  </si>
  <si>
    <r>
      <t xml:space="preserve">Структура тарифів на </t>
    </r>
    <r>
      <rPr>
        <b/>
        <u/>
        <sz val="12"/>
        <rFont val="Times New Roman"/>
        <family val="1"/>
        <charset val="204"/>
      </rPr>
      <t>виробництво теплової енергії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для населення, бюджетних установ та  інших споживачів КП "Тепловодсервіс"</t>
    </r>
  </si>
  <si>
    <t xml:space="preserve"> </t>
  </si>
  <si>
    <t xml:space="preserve">Відпуск теплової енергії з колекторів власних котелень </t>
  </si>
  <si>
    <r>
      <t xml:space="preserve">Структура тарифів на </t>
    </r>
    <r>
      <rPr>
        <b/>
        <u/>
        <sz val="14"/>
        <color indexed="8"/>
        <rFont val="Times New Roman"/>
        <family val="1"/>
        <charset val="204"/>
      </rPr>
      <t>виробництво теплової енергії</t>
    </r>
    <r>
      <rPr>
        <u/>
        <sz val="14"/>
        <color indexed="8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 xml:space="preserve">для населення, бюджетних установ та  </t>
    </r>
  </si>
  <si>
    <r>
      <t xml:space="preserve">Структура тарифів на </t>
    </r>
    <r>
      <rPr>
        <b/>
        <u/>
        <sz val="14"/>
        <color indexed="8"/>
        <rFont val="Times New Roman"/>
        <family val="1"/>
        <charset val="204"/>
      </rPr>
      <t>виробництво</t>
    </r>
    <r>
      <rPr>
        <u/>
        <sz val="14"/>
        <color indexed="8"/>
        <rFont val="Times New Roman"/>
        <family val="1"/>
        <charset val="204"/>
      </rPr>
      <t xml:space="preserve"> т</t>
    </r>
    <r>
      <rPr>
        <b/>
        <u/>
        <sz val="14"/>
        <color indexed="8"/>
        <rFont val="Times New Roman"/>
        <family val="1"/>
        <charset val="204"/>
      </rPr>
      <t>еплової енергії</t>
    </r>
    <r>
      <rPr>
        <u/>
        <sz val="14"/>
        <color indexed="8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 xml:space="preserve">для населення </t>
    </r>
  </si>
  <si>
    <t xml:space="preserve"> КП "Тепловодсервіс"</t>
  </si>
  <si>
    <t>Автономне опалення - вул. Я. Усика, 26</t>
  </si>
  <si>
    <r>
      <t xml:space="preserve">Структура тарифів на </t>
    </r>
    <r>
      <rPr>
        <b/>
        <u/>
        <sz val="12"/>
        <color indexed="8"/>
        <rFont val="Times New Roman"/>
        <family val="1"/>
        <charset val="204"/>
      </rPr>
      <t>транспортування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u/>
        <sz val="12"/>
        <color indexed="8"/>
        <rFont val="Times New Roman"/>
        <family val="1"/>
        <charset val="204"/>
      </rPr>
      <t>теплової енергії</t>
    </r>
    <r>
      <rPr>
        <u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для населення, бюджетних установ та  </t>
    </r>
  </si>
  <si>
    <t>Обсяг реалізації теплової енергії власним споживачам, Гкал</t>
  </si>
  <si>
    <r>
      <t>Структура тарифів на</t>
    </r>
    <r>
      <rPr>
        <b/>
        <sz val="14"/>
        <color indexed="8"/>
        <rFont val="Times New Roman"/>
        <family val="1"/>
        <charset val="204"/>
      </rPr>
      <t xml:space="preserve"> </t>
    </r>
    <r>
      <rPr>
        <b/>
        <u/>
        <sz val="14"/>
        <color indexed="8"/>
        <rFont val="Times New Roman"/>
        <family val="1"/>
        <charset val="204"/>
      </rPr>
      <t>постачання</t>
    </r>
    <r>
      <rPr>
        <b/>
        <sz val="14"/>
        <color indexed="8"/>
        <rFont val="Times New Roman"/>
        <family val="1"/>
        <charset val="204"/>
      </rPr>
      <t xml:space="preserve"> т</t>
    </r>
    <r>
      <rPr>
        <b/>
        <u/>
        <sz val="14"/>
        <color indexed="8"/>
        <rFont val="Times New Roman"/>
        <family val="1"/>
        <charset val="204"/>
      </rPr>
      <t>еплової енергії</t>
    </r>
    <r>
      <rPr>
        <u/>
        <sz val="14"/>
        <color indexed="8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 xml:space="preserve">для населення, бюджетних установ та  </t>
    </r>
  </si>
  <si>
    <r>
      <t>Структура тарифів на</t>
    </r>
    <r>
      <rPr>
        <b/>
        <sz val="14"/>
        <color indexed="8"/>
        <rFont val="Times New Roman"/>
        <family val="1"/>
        <charset val="204"/>
      </rPr>
      <t xml:space="preserve"> </t>
    </r>
    <r>
      <rPr>
        <b/>
        <u/>
        <sz val="14"/>
        <color indexed="8"/>
        <rFont val="Times New Roman"/>
        <family val="1"/>
        <charset val="204"/>
      </rPr>
      <t>постачання</t>
    </r>
    <r>
      <rPr>
        <b/>
        <sz val="14"/>
        <color indexed="8"/>
        <rFont val="Times New Roman"/>
        <family val="1"/>
        <charset val="204"/>
      </rPr>
      <t xml:space="preserve"> т</t>
    </r>
    <r>
      <rPr>
        <b/>
        <u/>
        <sz val="14"/>
        <color indexed="8"/>
        <rFont val="Times New Roman"/>
        <family val="1"/>
        <charset val="204"/>
      </rPr>
      <t>еплової енергії</t>
    </r>
    <r>
      <rPr>
        <u/>
        <sz val="14"/>
        <color indexed="8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 xml:space="preserve">для населення  </t>
    </r>
  </si>
  <si>
    <t xml:space="preserve"> інших споживачів з урахуванням витрат на індивідуальні теплові пункти</t>
  </si>
  <si>
    <t xml:space="preserve"> КП "Тепловодсервіс"               Територіальна громада - м. Миргород</t>
  </si>
  <si>
    <r>
      <t>Структура тарифів на</t>
    </r>
    <r>
      <rPr>
        <b/>
        <sz val="14"/>
        <color indexed="8"/>
        <rFont val="Times New Roman"/>
        <family val="1"/>
        <charset val="204"/>
      </rPr>
      <t xml:space="preserve"> </t>
    </r>
    <r>
      <rPr>
        <b/>
        <u/>
        <sz val="14"/>
        <color indexed="8"/>
        <rFont val="Times New Roman"/>
        <family val="1"/>
        <charset val="204"/>
      </rPr>
      <t>постачання</t>
    </r>
    <r>
      <rPr>
        <b/>
        <sz val="14"/>
        <color indexed="8"/>
        <rFont val="Times New Roman"/>
        <family val="1"/>
        <charset val="204"/>
      </rPr>
      <t xml:space="preserve"> гарячої води </t>
    </r>
    <r>
      <rPr>
        <sz val="14"/>
        <color indexed="8"/>
        <rFont val="Times New Roman"/>
        <family val="1"/>
        <charset val="204"/>
      </rPr>
      <t xml:space="preserve">для населення, бюджетних установ та  </t>
    </r>
  </si>
  <si>
    <t xml:space="preserve"> інших споживачів без урахування витрат на ІТП  по  КП "Тепловодсервіс"</t>
  </si>
  <si>
    <t>№ з/п</t>
  </si>
  <si>
    <t>Назва показника</t>
  </si>
  <si>
    <t xml:space="preserve">Послуга з постачання гарячої води
</t>
  </si>
  <si>
    <t>населення</t>
  </si>
  <si>
    <t>бюджет</t>
  </si>
  <si>
    <t>інші</t>
  </si>
  <si>
    <t>тис грн</t>
  </si>
  <si>
    <r>
      <t>грн/м</t>
    </r>
    <r>
      <rPr>
        <vertAlign val="superscript"/>
        <sz val="11"/>
        <color indexed="8"/>
        <rFont val="Times New Roman"/>
        <family val="1"/>
        <charset val="204"/>
      </rPr>
      <t>3</t>
    </r>
  </si>
  <si>
    <t xml:space="preserve">Собівартість власної теплової енергії, врахована у встановлених тарифах на теплову енергію </t>
  </si>
  <si>
    <t>у тому числі паливна складова</t>
  </si>
  <si>
    <t>Витрати на утримання абонентської служби</t>
  </si>
  <si>
    <t>Витрати на придбання холодної води для надання послуги з постачання гарячої води</t>
  </si>
  <si>
    <t>Послуги банку</t>
  </si>
  <si>
    <t xml:space="preserve">Повна планова собівартість послуг </t>
  </si>
  <si>
    <t>Розрахунковий прибуток, усього, у т. ч.:</t>
  </si>
  <si>
    <t xml:space="preserve"> 6.1</t>
  </si>
  <si>
    <t>чистий прибуток</t>
  </si>
  <si>
    <t xml:space="preserve"> 6.2</t>
  </si>
  <si>
    <t>Плановані тарифи на постачання гарячої води без ПДВ</t>
  </si>
  <si>
    <t>Податок на додану вартість</t>
  </si>
  <si>
    <t>Тарифи на послуги з ПДВ, усього,  у тому числі</t>
  </si>
  <si>
    <r>
      <t>Обсяг споживання гарячої води відповідною категорією споживачів,  м</t>
    </r>
    <r>
      <rPr>
        <vertAlign val="superscript"/>
        <sz val="12"/>
        <color indexed="8"/>
        <rFont val="Times New Roman"/>
        <family val="1"/>
        <charset val="204"/>
      </rPr>
      <t>3</t>
    </r>
  </si>
  <si>
    <t>Х</t>
  </si>
  <si>
    <r>
      <t>Структура тарифів на</t>
    </r>
    <r>
      <rPr>
        <b/>
        <sz val="14"/>
        <color indexed="8"/>
        <rFont val="Times New Roman"/>
        <family val="1"/>
        <charset val="204"/>
      </rPr>
      <t xml:space="preserve"> </t>
    </r>
    <r>
      <rPr>
        <b/>
        <u/>
        <sz val="14"/>
        <color indexed="8"/>
        <rFont val="Times New Roman"/>
        <family val="1"/>
        <charset val="204"/>
      </rPr>
      <t>постачання</t>
    </r>
    <r>
      <rPr>
        <b/>
        <sz val="14"/>
        <color indexed="8"/>
        <rFont val="Times New Roman"/>
        <family val="1"/>
        <charset val="204"/>
      </rPr>
      <t xml:space="preserve"> гарячої води </t>
    </r>
    <r>
      <rPr>
        <sz val="14"/>
        <color indexed="8"/>
        <rFont val="Times New Roman"/>
        <family val="1"/>
        <charset val="204"/>
      </rPr>
      <t>для населення</t>
    </r>
  </si>
  <si>
    <t>Автономне опалення - вул. Якова Усика,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</si>
</sst>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9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64" fontId="15" fillId="0" borderId="0" xfId="0" applyNumberFormat="1" applyFont="1"/>
    <xf numFmtId="2" fontId="5" fillId="0" borderId="0" xfId="0" applyNumberFormat="1" applyFont="1"/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1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16" fillId="0" borderId="0" xfId="0" applyFont="1" applyAlignment="1">
      <alignment horizont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3" xfId="0" applyFont="1" applyBorder="1" applyAlignment="1">
      <alignment vertical="center" wrapText="1"/>
    </xf>
    <xf numFmtId="4" fontId="22" fillId="0" borderId="9" xfId="0" applyNumberFormat="1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center" vertical="center"/>
    </xf>
    <xf numFmtId="164" fontId="11" fillId="0" borderId="0" xfId="0" applyNumberFormat="1" applyFont="1"/>
    <xf numFmtId="0" fontId="21" fillId="0" borderId="9" xfId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4" fontId="21" fillId="0" borderId="9" xfId="0" applyNumberFormat="1" applyFont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21" fillId="0" borderId="3" xfId="1" applyFont="1" applyBorder="1" applyAlignment="1">
      <alignment horizontal="left" vertical="center" wrapText="1"/>
    </xf>
    <xf numFmtId="0" fontId="20" fillId="0" borderId="3" xfId="0" applyFont="1" applyBorder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vertical="center" wrapText="1"/>
    </xf>
    <xf numFmtId="4" fontId="21" fillId="0" borderId="11" xfId="0" applyNumberFormat="1" applyFont="1" applyBorder="1" applyAlignment="1">
      <alignment horizontal="center" vertical="center"/>
    </xf>
    <xf numFmtId="4" fontId="21" fillId="0" borderId="13" xfId="0" applyNumberFormat="1" applyFont="1" applyBorder="1" applyAlignment="1">
      <alignment horizontal="center" vertical="center"/>
    </xf>
    <xf numFmtId="0" fontId="23" fillId="0" borderId="0" xfId="0" applyFont="1"/>
    <xf numFmtId="0" fontId="11" fillId="0" borderId="0" xfId="0" applyFont="1" applyAlignment="1">
      <alignment horizontal="center"/>
    </xf>
    <xf numFmtId="0" fontId="2" fillId="0" borderId="0" xfId="0" applyFont="1"/>
    <xf numFmtId="0" fontId="24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center" vertical="center"/>
    </xf>
    <xf numFmtId="164" fontId="5" fillId="0" borderId="0" xfId="0" applyNumberFormat="1" applyFont="1"/>
    <xf numFmtId="0" fontId="10" fillId="0" borderId="2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1" fillId="0" borderId="2" xfId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4" fillId="0" borderId="0" xfId="0" applyFont="1"/>
    <xf numFmtId="164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2" fontId="25" fillId="0" borderId="0" xfId="0" applyNumberFormat="1" applyFont="1" applyAlignment="1">
      <alignment horizontal="center"/>
    </xf>
    <xf numFmtId="164" fontId="25" fillId="0" borderId="0" xfId="0" applyNumberFormat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 wrapText="1"/>
    </xf>
    <xf numFmtId="0" fontId="7" fillId="0" borderId="0" xfId="1" applyFont="1" applyAlignment="1">
      <alignment wrapText="1"/>
    </xf>
    <xf numFmtId="0" fontId="26" fillId="0" borderId="0" xfId="1" applyFont="1"/>
    <xf numFmtId="0" fontId="5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5" fillId="2" borderId="2" xfId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left" vertical="center" wrapText="1"/>
    </xf>
    <xf numFmtId="2" fontId="5" fillId="0" borderId="14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2" fontId="5" fillId="0" borderId="2" xfId="1" applyNumberFormat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left" vertical="center" wrapText="1"/>
    </xf>
    <xf numFmtId="2" fontId="6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5" fillId="0" borderId="1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 xr:uid="{D5FE479D-E987-495E-BAE2-8CD59474786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40;&#1056;&#1048;&#1060;&#1048;__&#1052;&#1080;&#1088;&#1075;&#1086;&#1088;&#1086;&#1076;_2026_13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7;&#1087;&#1080;&#1089;&#1086;&#1082;%20&#1040;&#1058;&#1058;%20&#1052;&#1080;&#1088;&#1075;&#1086;&#1088;&#1086;&#1076;&#1058;&#1077;&#1087;&#1083;&#1086;&#1045;&#1085;&#1077;&#1088;&#1075;&#108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/&#1056;&#1072;&#1073;&#1086;&#1095;&#1080;&#1081;%20&#1089;&#1090;&#1086;&#1083;/&#1077;&#1082;&#1086;&#1085;&#1086;&#1084;&#1110;&#1089;&#1090;/&#1056;&#1086;&#1079;&#1088;&#1072;&#1093;&#1091;&#1085;&#1086;&#1082;%20&#1076;&#1074;&#1086;&#1089;&#1090;&#1072;&#1074;&#1082;&#1086;&#1074;&#1086;&#1075;&#1086;%20&#1090;&#1072;&#1088;&#1080;&#1092;&#1091;%202007/Tarif_Teplo_2st_Shablon_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ператури"/>
      <sheetName val="Показники"/>
      <sheetName val="Sheet1"/>
      <sheetName val="ПЕР"/>
      <sheetName val="Газ"/>
      <sheetName val="План електр"/>
      <sheetName val="додаток 9"/>
      <sheetName val="дод 9.1 К"/>
      <sheetName val="дод 9.2 ЯУ"/>
      <sheetName val="Порівняння тарифів"/>
      <sheetName val="Середні навант"/>
      <sheetName val="додаток 2"/>
      <sheetName val="додаток 7"/>
      <sheetName val="дод 7.1 К"/>
      <sheetName val="дод 7.2 ЯУ"/>
      <sheetName val="дод 7.3 ІТП"/>
      <sheetName val="План 2026"/>
      <sheetName val="дод 2.1 К"/>
      <sheetName val="дод 2.2 ЯУ"/>
      <sheetName val="дод 3М"/>
      <sheetName val="дод 11.3 ІТП"/>
      <sheetName val="додаток 11"/>
      <sheetName val="ГВП ІТП"/>
      <sheetName val="додаток 8"/>
      <sheetName val="дод 8.1 К"/>
      <sheetName val="дод 8.2 ЯУ"/>
      <sheetName val="додаток 4"/>
      <sheetName val="дод 4.1 К"/>
      <sheetName val="дод 4.2 ЯУ"/>
      <sheetName val="дод 4.3 ІТП"/>
      <sheetName val="додаток 5 ІТП"/>
      <sheetName val="дод 5.1 К"/>
      <sheetName val="дод 5.2 ЯУ"/>
      <sheetName val="додаток 5"/>
      <sheetName val="Проект Солом"/>
      <sheetName val="дод 5.3 ІТП"/>
      <sheetName val="1-План"/>
      <sheetName val="додаток 6"/>
      <sheetName val="1-ФАКТ"/>
      <sheetName val="ТЕПЛО"/>
      <sheetName val="Лист1"/>
      <sheetName val="Лист3"/>
      <sheetName val="Факт 2025"/>
      <sheetName val="додаток 10"/>
      <sheetName val="дод10 К"/>
      <sheetName val="дод 10 ЯУ"/>
      <sheetName val="додаток 12"/>
      <sheetName val="додаток 12 Миргород"/>
      <sheetName val="додаток  13К"/>
      <sheetName val="Дод 13 ЯУ"/>
      <sheetName val="додаток 13"/>
      <sheetName val="додаток 14"/>
      <sheetName val="дод 14.1 К"/>
      <sheetName val="дод 14.2 ЯУ"/>
      <sheetName val="Струк ТЕ"/>
      <sheetName val="Струк ТЕ К"/>
      <sheetName val="Струк ТЕ ЯУ"/>
      <sheetName val="Струк ТЕ ІТП"/>
      <sheetName val="Струк В"/>
      <sheetName val="Струк В К"/>
      <sheetName val="Струк В ЯУ"/>
      <sheetName val="Струк Т"/>
      <sheetName val="Струк П"/>
      <sheetName val="Структ П К"/>
      <sheetName val="Струк П ЯУ"/>
      <sheetName val="Струк П ІТП"/>
      <sheetName val="ГВП М"/>
      <sheetName val="дод 11.1 К"/>
      <sheetName val="ГВП К"/>
      <sheetName val="дод 11.2 ЯУ"/>
      <sheetName val="ГВП ЯУ"/>
      <sheetName val="Лист2"/>
      <sheetName val="і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4">
          <cell r="C14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</sheetData>
      <sheetData sheetId="27" refreshError="1"/>
      <sheetData sheetId="28"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2">
          <cell r="E32">
            <v>0</v>
          </cell>
        </row>
        <row r="34">
          <cell r="E34">
            <v>0</v>
          </cell>
        </row>
        <row r="36">
          <cell r="E36">
            <v>0</v>
          </cell>
        </row>
        <row r="40">
          <cell r="E40">
            <v>0</v>
          </cell>
        </row>
      </sheetData>
      <sheetData sheetId="29"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13">
          <cell r="C13">
            <v>15.987043801061677</v>
          </cell>
          <cell r="D13">
            <v>110.40776105705579</v>
          </cell>
        </row>
        <row r="14">
          <cell r="C14">
            <v>9.4069933704538595</v>
          </cell>
          <cell r="D14">
            <v>64.965423829101255</v>
          </cell>
        </row>
        <row r="19">
          <cell r="C19">
            <v>3.1421599999999996</v>
          </cell>
          <cell r="D19">
            <v>21.7</v>
          </cell>
        </row>
        <row r="22">
          <cell r="C22">
            <v>0.63948175204246727</v>
          </cell>
          <cell r="D22">
            <v>4.4163104422822332</v>
          </cell>
        </row>
        <row r="33">
          <cell r="C33">
            <v>144.79999999999998</v>
          </cell>
        </row>
      </sheetData>
      <sheetData sheetId="70" refreshError="1"/>
      <sheetData sheetId="71" refreshError="1"/>
      <sheetData sheetId="7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нкт 1-4"/>
      <sheetName val="пункт 5"/>
      <sheetName val="Аркуш2"/>
      <sheetName val="пункт 6-7"/>
      <sheetName val="Аркуш3"/>
    </sheetNames>
    <sheetDataSet>
      <sheetData sheetId="0" refreshError="1"/>
      <sheetData sheetId="1" refreshError="1"/>
      <sheetData sheetId="2">
        <row r="3">
          <cell r="B3" t="str">
            <v>Легковий</v>
          </cell>
        </row>
        <row r="4">
          <cell r="B4" t="str">
            <v>Легковий пiкап чи фургон</v>
          </cell>
        </row>
        <row r="5">
          <cell r="B5" t="str">
            <v>Легкова iноземного виробництва</v>
          </cell>
        </row>
        <row r="6">
          <cell r="B6" t="str">
            <v>Бортовий</v>
          </cell>
        </row>
        <row r="7">
          <cell r="B7" t="str">
            <v>Тягяч сідельний</v>
          </cell>
        </row>
        <row r="8">
          <cell r="B8" t="str">
            <v>Тягяч сідельний - лiсовоз</v>
          </cell>
        </row>
        <row r="9">
          <cell r="B9" t="str">
            <v>Самоскид</v>
          </cell>
        </row>
        <row r="10">
          <cell r="B10" t="str">
            <v>Вантажний зі спецкузовом</v>
          </cell>
        </row>
        <row r="11">
          <cell r="B11" t="str">
            <v>Авторефрижератор</v>
          </cell>
        </row>
        <row r="12">
          <cell r="B12" t="str">
            <v>Автолавка</v>
          </cell>
        </row>
        <row r="13">
          <cell r="B13" t="str">
            <v>Автохлібовоз</v>
          </cell>
        </row>
        <row r="14">
          <cell r="B14" t="str">
            <v>Фургони на шасi вантажних автомобілів</v>
          </cell>
        </row>
        <row r="15">
          <cell r="B15" t="str">
            <v>Паливоцистерна</v>
          </cell>
        </row>
        <row r="16">
          <cell r="B16" t="str">
            <v>Автоцистерна</v>
          </cell>
        </row>
        <row r="17">
          <cell r="B17" t="str">
            <v>Автоцистерна для води та харчових продуктiв</v>
          </cell>
        </row>
        <row r="18">
          <cell r="B18" t="str">
            <v>Вантажна iноземного виробництва</v>
          </cell>
        </row>
        <row r="19">
          <cell r="B19" t="str">
            <v>Спеціальна</v>
          </cell>
        </row>
        <row r="20">
          <cell r="B20" t="str">
            <v>Пожежна</v>
          </cell>
        </row>
        <row r="21">
          <cell r="B21" t="str">
            <v>Дезинфекцiонно - душова установка</v>
          </cell>
        </row>
        <row r="22">
          <cell r="B22" t="str">
            <v>Санiтарнi (медичної служби)</v>
          </cell>
        </row>
        <row r="23">
          <cell r="B23" t="str">
            <v>Поливальнi</v>
          </cell>
        </row>
        <row r="24">
          <cell r="B24" t="str">
            <v>Автокiнопересувна з обладнанням</v>
          </cell>
        </row>
        <row r="25">
          <cell r="B25" t="str">
            <v>Паливозаправник</v>
          </cell>
        </row>
        <row r="26">
          <cell r="B26" t="str">
            <v>Водомаслозаправник</v>
          </cell>
        </row>
        <row r="27">
          <cell r="B27" t="str">
            <v>Автореммайстерня</v>
          </cell>
        </row>
        <row r="28">
          <cell r="B28" t="str">
            <v>Автокран</v>
          </cell>
        </row>
        <row r="29">
          <cell r="B29" t="str">
            <v>Автокран (вп до 6,3т)</v>
          </cell>
        </row>
        <row r="30">
          <cell r="B30" t="str">
            <v>Автокран (вп 10-16т)</v>
          </cell>
        </row>
        <row r="31">
          <cell r="B31" t="str">
            <v>Автобус</v>
          </cell>
        </row>
        <row r="32">
          <cell r="B32" t="str">
            <v>Мікроавтобус</v>
          </cell>
        </row>
        <row r="33">
          <cell r="B33" t="str">
            <v>Трактор гусенічний</v>
          </cell>
        </row>
        <row r="34">
          <cell r="B34" t="str">
            <v>Трактор колісний</v>
          </cell>
        </row>
        <row r="35">
          <cell r="B35" t="str">
            <v>Прицеп автомобільний</v>
          </cell>
        </row>
        <row r="36">
          <cell r="B36" t="str">
            <v>Причеп авто. бортовий 2-х вiсний</v>
          </cell>
        </row>
        <row r="37">
          <cell r="B37" t="str">
            <v>Автопричеп-фургон</v>
          </cell>
        </row>
        <row r="38">
          <cell r="B38" t="str">
            <v>АвтоПричеп-паливоцистерна</v>
          </cell>
        </row>
        <row r="39">
          <cell r="B39" t="str">
            <v>АвтоПричеп-цистерна для води та харч.прод.</v>
          </cell>
        </row>
        <row r="40">
          <cell r="B40" t="str">
            <v>Ремонтна майстерня на автопричепі</v>
          </cell>
        </row>
        <row r="41">
          <cell r="B41" t="str">
            <v>АвтоПричеп-ваговоз (20т i вище)</v>
          </cell>
        </row>
        <row r="42">
          <cell r="B42" t="str">
            <v>АвтоПричеп-розпуск</v>
          </cell>
        </row>
        <row r="43">
          <cell r="B43" t="str">
            <v xml:space="preserve">Причеп тракторний             </v>
          </cell>
        </row>
        <row r="44">
          <cell r="B44" t="str">
            <v>Причеп тракторний бортовий 2-х i 3-х вiсний</v>
          </cell>
        </row>
        <row r="45">
          <cell r="B45" t="str">
            <v>Автогрейдер</v>
          </cell>
        </row>
        <row r="46">
          <cell r="B46" t="str">
            <v>Грейдер причіпний</v>
          </cell>
        </row>
        <row r="47">
          <cell r="B47" t="str">
            <v>Бульдозер</v>
          </cell>
        </row>
        <row r="48">
          <cell r="B48" t="str">
            <v>Кущорiз</v>
          </cell>
        </row>
        <row r="49">
          <cell r="B49" t="str">
            <v>Котки моторний</v>
          </cell>
        </row>
        <row r="50">
          <cell r="B50" t="str">
            <v>Котки причіпний</v>
          </cell>
        </row>
        <row r="51">
          <cell r="B51" t="str">
            <v>Cнiгоочищувач автомобільний</v>
          </cell>
        </row>
        <row r="52">
          <cell r="B52" t="str">
            <v>Cнiгоочищувач тракторний</v>
          </cell>
        </row>
        <row r="53">
          <cell r="B53" t="str">
            <v>Скрепер самохiдний</v>
          </cell>
        </row>
        <row r="54">
          <cell r="B54" t="str">
            <v>Скрепер причіпний</v>
          </cell>
        </row>
        <row r="55">
          <cell r="B55" t="str">
            <v>Розрихлювач</v>
          </cell>
        </row>
        <row r="56">
          <cell r="B56" t="str">
            <v>Пересувна каменедробильна установка</v>
          </cell>
        </row>
        <row r="57">
          <cell r="B57" t="str">
            <v>Пересувний бетонозмiшув. ємк.100-250л</v>
          </cell>
        </row>
        <row r="58">
          <cell r="B58" t="str">
            <v>Автогудронатор</v>
          </cell>
        </row>
        <row r="59">
          <cell r="B59" t="str">
            <v>Екскаватор одноковш. 0.25-0.75 м/куб.</v>
          </cell>
        </row>
        <row r="60">
          <cell r="B60" t="str">
            <v>Екскаватор багатоковш(траншєєкопач.)</v>
          </cell>
        </row>
        <row r="61">
          <cell r="B61" t="str">
            <v>Колiсний трактор з навісним обладнан.</v>
          </cell>
        </row>
        <row r="62">
          <cell r="B62" t="str">
            <v>Копр з дизельмолотами</v>
          </cell>
        </row>
        <row r="63">
          <cell r="B63" t="str">
            <v>Безкопровий дизельмолот</v>
          </cell>
        </row>
        <row r="64">
          <cell r="B64" t="str">
            <v>Пересувна лiсопильна рама</v>
          </cell>
        </row>
        <row r="65">
          <cell r="B65" t="str">
            <v>Компресорна станцiя на причепі</v>
          </cell>
        </row>
        <row r="66">
          <cell r="B66" t="str">
            <v>Силова електростанцiя на причепі</v>
          </cell>
        </row>
        <row r="67">
          <cell r="B67" t="str">
            <v>Підйомно-транспортна техніка</v>
          </cell>
        </row>
        <row r="68">
          <cell r="B68" t="str">
            <v>Кран на пневмоходу</v>
          </cell>
        </row>
        <row r="69">
          <cell r="B69" t="str">
            <v>Автонавантажувач</v>
          </cell>
        </row>
        <row r="70">
          <cell r="B70" t="str">
            <v>Тракторний  навантажувач</v>
          </cell>
        </row>
        <row r="71">
          <cell r="B71" t="str">
            <v>Акумуляторний навантажувач</v>
          </cell>
        </row>
        <row r="72">
          <cell r="B72" t="str">
            <v>Пересувний конвейєр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Вхідні дані"/>
      <sheetName val="Обсяги послуг_навантаж"/>
      <sheetName val="Бази розподілу"/>
      <sheetName val="Проект тарифів_1ст"/>
      <sheetName val="Проект доходів_1ст"/>
      <sheetName val="Проект доходів_2ст"/>
      <sheetName val="Проект тарифів_2ст"/>
      <sheetName val="Вартість_2ст"/>
      <sheetName val="Собівартість_2ст"/>
      <sheetName val="Витрати_всього"/>
      <sheetName val="Прямі"/>
      <sheetName val="Загальновиробничі"/>
      <sheetName val="Адміністративні"/>
      <sheetName val="Збут"/>
      <sheetName val="Інші_операц"/>
      <sheetName val="Паливо_1ст"/>
      <sheetName val="Паливо_2ст"/>
      <sheetName val="Електр_енерг_1ст"/>
      <sheetName val="Електр_енерг_2ст"/>
      <sheetName val="Електр_енерг_2ст (2)"/>
      <sheetName val="Вода_Водовід"/>
      <sheetName val="Мат_витр"/>
      <sheetName val="Охорона_праці"/>
      <sheetName val="Амортизац_2005"/>
      <sheetName val="Амортизац_2006 "/>
      <sheetName val="ЗП_Всього по під-ву"/>
      <sheetName val="ЗП_Виробнич"/>
      <sheetName val="ЗП_Загальновир"/>
      <sheetName val="ЗП_Адміністр"/>
      <sheetName val="ЗП_Збут"/>
      <sheetName val="Чисельн_працівн"/>
      <sheetName val="Комунальн_посл"/>
      <sheetName val="Зв'язок"/>
      <sheetName val="Подат_Збори"/>
      <sheetName val="Фін_витр"/>
      <sheetName val="Ремон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0463-0E1F-48AC-BB4B-62688730AF2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7C3DB-3E98-42ED-B1E5-AC86373ADA1B}">
  <sheetPr>
    <tabColor rgb="FF002060"/>
  </sheetPr>
  <dimension ref="A2:H40"/>
  <sheetViews>
    <sheetView workbookViewId="0">
      <selection activeCell="G19" sqref="G19"/>
    </sheetView>
  </sheetViews>
  <sheetFormatPr defaultColWidth="8.85546875" defaultRowHeight="15" x14ac:dyDescent="0.25"/>
  <cols>
    <col min="1" max="1" width="8.85546875" style="3" customWidth="1"/>
    <col min="2" max="2" width="33.7109375" style="3" customWidth="1"/>
    <col min="3" max="8" width="9.85546875" style="3" customWidth="1"/>
    <col min="9" max="16384" width="8.85546875" style="3"/>
  </cols>
  <sheetData>
    <row r="2" spans="1:8" ht="18.75" x14ac:dyDescent="0.3">
      <c r="A2" s="2" t="s">
        <v>88</v>
      </c>
      <c r="B2" s="2"/>
      <c r="C2" s="2"/>
      <c r="D2" s="2"/>
      <c r="E2" s="2"/>
      <c r="F2" s="2"/>
      <c r="G2" s="2"/>
      <c r="H2" s="2"/>
    </row>
    <row r="3" spans="1:8" ht="18.75" x14ac:dyDescent="0.3">
      <c r="A3" s="107"/>
      <c r="B3" s="2" t="s">
        <v>1</v>
      </c>
      <c r="C3" s="2"/>
      <c r="D3" s="2"/>
      <c r="E3" s="2"/>
      <c r="F3" s="2"/>
      <c r="G3" s="2"/>
      <c r="H3" s="85"/>
    </row>
    <row r="4" spans="1:8" ht="18.75" x14ac:dyDescent="0.3">
      <c r="A4" s="107"/>
      <c r="B4" s="86" t="s">
        <v>2</v>
      </c>
      <c r="C4" s="86"/>
      <c r="D4" s="86"/>
      <c r="E4" s="86"/>
      <c r="F4" s="86"/>
      <c r="G4" s="86"/>
      <c r="H4" s="85"/>
    </row>
    <row r="6" spans="1:8" ht="30" customHeight="1" x14ac:dyDescent="0.25">
      <c r="A6" s="87" t="s">
        <v>3</v>
      </c>
      <c r="B6" s="87" t="s">
        <v>4</v>
      </c>
      <c r="C6" s="8" t="s">
        <v>5</v>
      </c>
      <c r="D6" s="9"/>
      <c r="E6" s="10" t="s">
        <v>6</v>
      </c>
      <c r="F6" s="11"/>
      <c r="G6" s="10" t="s">
        <v>7</v>
      </c>
      <c r="H6" s="11"/>
    </row>
    <row r="7" spans="1:8" ht="24" customHeight="1" x14ac:dyDescent="0.25">
      <c r="A7" s="87"/>
      <c r="B7" s="87"/>
      <c r="C7" s="88" t="s">
        <v>8</v>
      </c>
      <c r="D7" s="88" t="s">
        <v>9</v>
      </c>
      <c r="E7" s="88" t="s">
        <v>10</v>
      </c>
      <c r="F7" s="88" t="s">
        <v>9</v>
      </c>
      <c r="G7" s="88" t="s">
        <v>10</v>
      </c>
      <c r="H7" s="88" t="s">
        <v>9</v>
      </c>
    </row>
    <row r="8" spans="1:8" x14ac:dyDescent="0.25">
      <c r="A8" s="89">
        <v>1</v>
      </c>
      <c r="B8" s="90" t="s">
        <v>11</v>
      </c>
      <c r="C8" s="108">
        <f t="shared" ref="C8:H8" si="0">C9+C13+C14+C18</f>
        <v>0</v>
      </c>
      <c r="D8" s="109">
        <f t="shared" si="0"/>
        <v>0</v>
      </c>
      <c r="E8" s="108">
        <f t="shared" si="0"/>
        <v>0</v>
      </c>
      <c r="F8" s="109">
        <f t="shared" si="0"/>
        <v>0</v>
      </c>
      <c r="G8" s="108">
        <f t="shared" si="0"/>
        <v>0</v>
      </c>
      <c r="H8" s="109">
        <f t="shared" si="0"/>
        <v>0</v>
      </c>
    </row>
    <row r="9" spans="1:8" x14ac:dyDescent="0.25">
      <c r="A9" s="93" t="s">
        <v>12</v>
      </c>
      <c r="B9" s="19" t="s">
        <v>13</v>
      </c>
      <c r="C9" s="108">
        <f t="shared" ref="C9:H9" si="1">C10+C11+C12</f>
        <v>0</v>
      </c>
      <c r="D9" s="109">
        <f t="shared" si="1"/>
        <v>0</v>
      </c>
      <c r="E9" s="108">
        <f t="shared" si="1"/>
        <v>0</v>
      </c>
      <c r="F9" s="109">
        <f t="shared" si="1"/>
        <v>0</v>
      </c>
      <c r="G9" s="108">
        <f t="shared" si="1"/>
        <v>0</v>
      </c>
      <c r="H9" s="109">
        <f t="shared" si="1"/>
        <v>0</v>
      </c>
    </row>
    <row r="10" spans="1:8" x14ac:dyDescent="0.25">
      <c r="A10" s="93" t="s">
        <v>14</v>
      </c>
      <c r="B10" s="19" t="s">
        <v>17</v>
      </c>
      <c r="C10" s="110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</row>
    <row r="11" spans="1:8" ht="25.5" x14ac:dyDescent="0.25">
      <c r="A11" s="93" t="s">
        <v>16</v>
      </c>
      <c r="B11" s="19" t="s">
        <v>21</v>
      </c>
      <c r="C11" s="110">
        <v>0</v>
      </c>
      <c r="D11" s="110">
        <v>0</v>
      </c>
      <c r="E11" s="110">
        <v>0</v>
      </c>
      <c r="F11" s="110">
        <v>0</v>
      </c>
      <c r="G11" s="110">
        <v>0</v>
      </c>
      <c r="H11" s="110">
        <v>0</v>
      </c>
    </row>
    <row r="12" spans="1:8" ht="25.5" x14ac:dyDescent="0.25">
      <c r="A12" s="93" t="s">
        <v>18</v>
      </c>
      <c r="B12" s="19" t="s">
        <v>23</v>
      </c>
      <c r="C12" s="110">
        <v>0</v>
      </c>
      <c r="D12" s="110">
        <v>0</v>
      </c>
      <c r="E12" s="110">
        <v>0</v>
      </c>
      <c r="F12" s="110">
        <v>0</v>
      </c>
      <c r="G12" s="110">
        <v>0</v>
      </c>
      <c r="H12" s="110">
        <v>0</v>
      </c>
    </row>
    <row r="13" spans="1:8" ht="25.5" x14ac:dyDescent="0.25">
      <c r="A13" s="93" t="s">
        <v>26</v>
      </c>
      <c r="B13" s="90" t="s">
        <v>27</v>
      </c>
      <c r="C13" s="110">
        <v>0</v>
      </c>
      <c r="D13" s="110">
        <v>0</v>
      </c>
      <c r="E13" s="110">
        <v>0</v>
      </c>
      <c r="F13" s="110">
        <v>0</v>
      </c>
      <c r="G13" s="110">
        <v>0</v>
      </c>
      <c r="H13" s="110">
        <v>0</v>
      </c>
    </row>
    <row r="14" spans="1:8" x14ac:dyDescent="0.25">
      <c r="A14" s="93" t="s">
        <v>28</v>
      </c>
      <c r="B14" s="90" t="s">
        <v>29</v>
      </c>
      <c r="C14" s="108">
        <f t="shared" ref="C14:H14" si="2">SUM(C15:C17)</f>
        <v>0</v>
      </c>
      <c r="D14" s="109">
        <f t="shared" si="2"/>
        <v>0</v>
      </c>
      <c r="E14" s="108">
        <f t="shared" si="2"/>
        <v>0</v>
      </c>
      <c r="F14" s="109">
        <f t="shared" si="2"/>
        <v>0</v>
      </c>
      <c r="G14" s="108">
        <f t="shared" si="2"/>
        <v>0</v>
      </c>
      <c r="H14" s="109">
        <f t="shared" si="2"/>
        <v>0</v>
      </c>
    </row>
    <row r="15" spans="1:8" x14ac:dyDescent="0.25">
      <c r="A15" s="93" t="s">
        <v>30</v>
      </c>
      <c r="B15" s="19" t="s">
        <v>31</v>
      </c>
      <c r="C15" s="110">
        <v>0</v>
      </c>
      <c r="D15" s="110">
        <v>0</v>
      </c>
      <c r="E15" s="110">
        <v>0</v>
      </c>
      <c r="F15" s="110">
        <v>0</v>
      </c>
      <c r="G15" s="110">
        <v>0</v>
      </c>
      <c r="H15" s="110">
        <v>0</v>
      </c>
    </row>
    <row r="16" spans="1:8" x14ac:dyDescent="0.25">
      <c r="A16" s="93" t="s">
        <v>32</v>
      </c>
      <c r="B16" s="19" t="s">
        <v>33</v>
      </c>
      <c r="C16" s="110">
        <v>0</v>
      </c>
      <c r="D16" s="110">
        <v>0</v>
      </c>
      <c r="E16" s="110">
        <v>0</v>
      </c>
      <c r="F16" s="110">
        <v>0</v>
      </c>
      <c r="G16" s="110">
        <v>0</v>
      </c>
      <c r="H16" s="110">
        <v>0</v>
      </c>
    </row>
    <row r="17" spans="1:8" x14ac:dyDescent="0.25">
      <c r="A17" s="93" t="s">
        <v>34</v>
      </c>
      <c r="B17" s="19" t="s">
        <v>35</v>
      </c>
      <c r="C17" s="110">
        <v>0</v>
      </c>
      <c r="D17" s="110">
        <v>0</v>
      </c>
      <c r="E17" s="110">
        <v>0</v>
      </c>
      <c r="F17" s="110">
        <v>0</v>
      </c>
      <c r="G17" s="110">
        <v>0</v>
      </c>
      <c r="H17" s="110">
        <v>0</v>
      </c>
    </row>
    <row r="18" spans="1:8" x14ac:dyDescent="0.25">
      <c r="A18" s="93" t="s">
        <v>36</v>
      </c>
      <c r="B18" s="90" t="s">
        <v>37</v>
      </c>
      <c r="C18" s="108">
        <f t="shared" ref="C18:H18" si="3">SUM(C19:C21)</f>
        <v>0</v>
      </c>
      <c r="D18" s="109">
        <f t="shared" si="3"/>
        <v>0</v>
      </c>
      <c r="E18" s="108">
        <f t="shared" si="3"/>
        <v>0</v>
      </c>
      <c r="F18" s="109">
        <f t="shared" si="3"/>
        <v>0</v>
      </c>
      <c r="G18" s="108">
        <f t="shared" si="3"/>
        <v>0</v>
      </c>
      <c r="H18" s="109">
        <f t="shared" si="3"/>
        <v>0</v>
      </c>
    </row>
    <row r="19" spans="1:8" x14ac:dyDescent="0.25">
      <c r="A19" s="93" t="s">
        <v>38</v>
      </c>
      <c r="B19" s="19" t="s">
        <v>39</v>
      </c>
      <c r="C19" s="110">
        <v>0</v>
      </c>
      <c r="D19" s="110">
        <v>0</v>
      </c>
      <c r="E19" s="110">
        <v>0</v>
      </c>
      <c r="F19" s="110">
        <v>0</v>
      </c>
      <c r="G19" s="110">
        <v>0</v>
      </c>
      <c r="H19" s="110">
        <v>0</v>
      </c>
    </row>
    <row r="20" spans="1:8" x14ac:dyDescent="0.25">
      <c r="A20" s="93" t="s">
        <v>40</v>
      </c>
      <c r="B20" s="19" t="s">
        <v>31</v>
      </c>
      <c r="C20" s="110">
        <v>0</v>
      </c>
      <c r="D20" s="110">
        <v>0</v>
      </c>
      <c r="E20" s="110">
        <v>0</v>
      </c>
      <c r="F20" s="110">
        <v>0</v>
      </c>
      <c r="G20" s="110">
        <v>0</v>
      </c>
      <c r="H20" s="110">
        <v>0</v>
      </c>
    </row>
    <row r="21" spans="1:8" x14ac:dyDescent="0.25">
      <c r="A21" s="93" t="s">
        <v>41</v>
      </c>
      <c r="B21" s="19" t="s">
        <v>35</v>
      </c>
      <c r="C21" s="110">
        <v>0</v>
      </c>
      <c r="D21" s="110">
        <v>0</v>
      </c>
      <c r="E21" s="110">
        <v>0</v>
      </c>
      <c r="F21" s="110">
        <v>0</v>
      </c>
      <c r="G21" s="110">
        <v>0</v>
      </c>
      <c r="H21" s="110">
        <v>0</v>
      </c>
    </row>
    <row r="22" spans="1:8" x14ac:dyDescent="0.25">
      <c r="A22" s="94">
        <v>2</v>
      </c>
      <c r="B22" s="90" t="s">
        <v>42</v>
      </c>
      <c r="C22" s="108">
        <f t="shared" ref="C22:H22" si="4">SUM(C23:C25)</f>
        <v>0</v>
      </c>
      <c r="D22" s="109">
        <f t="shared" si="4"/>
        <v>0</v>
      </c>
      <c r="E22" s="108">
        <f t="shared" si="4"/>
        <v>0</v>
      </c>
      <c r="F22" s="109">
        <f t="shared" si="4"/>
        <v>0</v>
      </c>
      <c r="G22" s="108">
        <f t="shared" si="4"/>
        <v>0</v>
      </c>
      <c r="H22" s="109">
        <f t="shared" si="4"/>
        <v>0</v>
      </c>
    </row>
    <row r="23" spans="1:8" x14ac:dyDescent="0.25">
      <c r="A23" s="93" t="s">
        <v>43</v>
      </c>
      <c r="B23" s="19" t="s">
        <v>39</v>
      </c>
      <c r="C23" s="110">
        <v>0</v>
      </c>
      <c r="D23" s="110">
        <v>0</v>
      </c>
      <c r="E23" s="110">
        <v>0</v>
      </c>
      <c r="F23" s="110">
        <v>0</v>
      </c>
      <c r="G23" s="110">
        <v>0</v>
      </c>
      <c r="H23" s="110">
        <v>0</v>
      </c>
    </row>
    <row r="24" spans="1:8" x14ac:dyDescent="0.25">
      <c r="A24" s="93" t="s">
        <v>44</v>
      </c>
      <c r="B24" s="19" t="s">
        <v>31</v>
      </c>
      <c r="C24" s="110">
        <v>0</v>
      </c>
      <c r="D24" s="110">
        <v>0</v>
      </c>
      <c r="E24" s="110">
        <v>0</v>
      </c>
      <c r="F24" s="110">
        <v>0</v>
      </c>
      <c r="G24" s="110">
        <v>0</v>
      </c>
      <c r="H24" s="110">
        <v>0</v>
      </c>
    </row>
    <row r="25" spans="1:8" x14ac:dyDescent="0.25">
      <c r="A25" s="93" t="s">
        <v>45</v>
      </c>
      <c r="B25" s="19" t="s">
        <v>35</v>
      </c>
      <c r="C25" s="110">
        <v>0</v>
      </c>
      <c r="D25" s="110">
        <v>0</v>
      </c>
      <c r="E25" s="110">
        <v>0</v>
      </c>
      <c r="F25" s="110">
        <v>0</v>
      </c>
      <c r="G25" s="110">
        <v>0</v>
      </c>
      <c r="H25" s="110">
        <v>0</v>
      </c>
    </row>
    <row r="26" spans="1:8" x14ac:dyDescent="0.25">
      <c r="A26" s="89">
        <v>3</v>
      </c>
      <c r="B26" s="90" t="s">
        <v>46</v>
      </c>
      <c r="C26" s="110">
        <v>0</v>
      </c>
      <c r="D26" s="110">
        <v>0</v>
      </c>
      <c r="E26" s="110">
        <v>0</v>
      </c>
      <c r="F26" s="110">
        <v>0</v>
      </c>
      <c r="G26" s="110">
        <v>0</v>
      </c>
      <c r="H26" s="110">
        <v>0</v>
      </c>
    </row>
    <row r="27" spans="1:8" x14ac:dyDescent="0.25">
      <c r="A27" s="89">
        <v>4</v>
      </c>
      <c r="B27" s="90" t="s">
        <v>47</v>
      </c>
      <c r="C27" s="110">
        <v>0</v>
      </c>
      <c r="D27" s="110">
        <v>0</v>
      </c>
      <c r="E27" s="110">
        <v>0</v>
      </c>
      <c r="F27" s="110">
        <v>0</v>
      </c>
      <c r="G27" s="110">
        <v>0</v>
      </c>
      <c r="H27" s="110">
        <v>0</v>
      </c>
    </row>
    <row r="28" spans="1:8" x14ac:dyDescent="0.25">
      <c r="A28" s="89">
        <v>5</v>
      </c>
      <c r="B28" s="90" t="s">
        <v>48</v>
      </c>
      <c r="C28" s="110">
        <v>0</v>
      </c>
      <c r="D28" s="110">
        <v>0</v>
      </c>
      <c r="E28" s="110">
        <v>0</v>
      </c>
      <c r="F28" s="110">
        <v>0</v>
      </c>
      <c r="G28" s="110">
        <v>0</v>
      </c>
      <c r="H28" s="110">
        <v>0</v>
      </c>
    </row>
    <row r="29" spans="1:8" x14ac:dyDescent="0.25">
      <c r="A29" s="89">
        <v>6</v>
      </c>
      <c r="B29" s="90" t="s">
        <v>49</v>
      </c>
      <c r="C29" s="110">
        <v>0</v>
      </c>
      <c r="D29" s="110">
        <v>0</v>
      </c>
      <c r="E29" s="110">
        <v>0</v>
      </c>
      <c r="F29" s="110">
        <v>0</v>
      </c>
      <c r="G29" s="110">
        <v>0</v>
      </c>
      <c r="H29" s="110">
        <v>0</v>
      </c>
    </row>
    <row r="30" spans="1:8" x14ac:dyDescent="0.25">
      <c r="A30" s="89">
        <v>7</v>
      </c>
      <c r="B30" s="90" t="s">
        <v>50</v>
      </c>
      <c r="C30" s="108">
        <f>SUM(C31:C33)</f>
        <v>0</v>
      </c>
      <c r="D30" s="109">
        <f t="shared" ref="D30:H30" si="5">SUM(D31:D33)</f>
        <v>0</v>
      </c>
      <c r="E30" s="108">
        <f t="shared" si="5"/>
        <v>0</v>
      </c>
      <c r="F30" s="109">
        <f t="shared" si="5"/>
        <v>0</v>
      </c>
      <c r="G30" s="108">
        <f t="shared" si="5"/>
        <v>0</v>
      </c>
      <c r="H30" s="109">
        <f t="shared" si="5"/>
        <v>0</v>
      </c>
    </row>
    <row r="31" spans="1:8" x14ac:dyDescent="0.25">
      <c r="A31" s="16" t="s">
        <v>51</v>
      </c>
      <c r="B31" s="17" t="s">
        <v>52</v>
      </c>
      <c r="C31" s="110">
        <v>0</v>
      </c>
      <c r="D31" s="110">
        <v>0</v>
      </c>
      <c r="E31" s="110">
        <v>0</v>
      </c>
      <c r="F31" s="110">
        <v>0</v>
      </c>
      <c r="G31" s="110">
        <v>0</v>
      </c>
      <c r="H31" s="110">
        <v>0</v>
      </c>
    </row>
    <row r="32" spans="1:8" x14ac:dyDescent="0.25">
      <c r="A32" s="16" t="s">
        <v>53</v>
      </c>
      <c r="B32" s="17" t="s">
        <v>54</v>
      </c>
      <c r="C32" s="110">
        <v>0</v>
      </c>
      <c r="D32" s="110">
        <v>0</v>
      </c>
      <c r="E32" s="110">
        <v>0</v>
      </c>
      <c r="F32" s="110">
        <v>0</v>
      </c>
      <c r="G32" s="110">
        <v>0</v>
      </c>
      <c r="H32" s="110">
        <v>0</v>
      </c>
    </row>
    <row r="33" spans="1:8" x14ac:dyDescent="0.25">
      <c r="A33" s="16" t="s">
        <v>55</v>
      </c>
      <c r="B33" s="17" t="s">
        <v>56</v>
      </c>
      <c r="C33" s="110">
        <v>0</v>
      </c>
      <c r="D33" s="110">
        <v>0</v>
      </c>
      <c r="E33" s="110">
        <v>0</v>
      </c>
      <c r="F33" s="110">
        <v>0</v>
      </c>
      <c r="G33" s="110">
        <v>0</v>
      </c>
      <c r="H33" s="110">
        <v>0</v>
      </c>
    </row>
    <row r="34" spans="1:8" ht="25.5" x14ac:dyDescent="0.25">
      <c r="A34" s="89">
        <v>8</v>
      </c>
      <c r="B34" s="90" t="s">
        <v>57</v>
      </c>
      <c r="C34" s="108">
        <f>C28+C30</f>
        <v>0</v>
      </c>
      <c r="D34" s="109"/>
      <c r="E34" s="108">
        <f>E28+E30</f>
        <v>0</v>
      </c>
      <c r="F34" s="109"/>
      <c r="G34" s="108">
        <f>G28+G30</f>
        <v>0</v>
      </c>
      <c r="H34" s="109"/>
    </row>
    <row r="35" spans="1:8" ht="25.5" x14ac:dyDescent="0.25">
      <c r="A35" s="89">
        <v>9</v>
      </c>
      <c r="B35" s="90" t="s">
        <v>58</v>
      </c>
      <c r="C35" s="109"/>
      <c r="D35" s="109">
        <f>D28+D30</f>
        <v>0</v>
      </c>
      <c r="E35" s="89"/>
      <c r="F35" s="109">
        <f>F28+F30</f>
        <v>0</v>
      </c>
      <c r="G35" s="94"/>
      <c r="H35" s="109">
        <f>H28+H30</f>
        <v>0</v>
      </c>
    </row>
    <row r="36" spans="1:8" ht="25.5" x14ac:dyDescent="0.25">
      <c r="A36" s="89">
        <v>12</v>
      </c>
      <c r="B36" s="90" t="s">
        <v>87</v>
      </c>
      <c r="C36" s="108">
        <f>'[1]додаток 4'!E40</f>
        <v>0</v>
      </c>
      <c r="D36" s="94"/>
      <c r="E36" s="108">
        <f>'[1]додаток 4'!E41</f>
        <v>0</v>
      </c>
      <c r="F36" s="94"/>
      <c r="G36" s="108">
        <f>'[1]додаток 4'!E42</f>
        <v>0</v>
      </c>
      <c r="H36" s="94"/>
    </row>
    <row r="37" spans="1:8" x14ac:dyDescent="0.25">
      <c r="A37" s="94">
        <v>13</v>
      </c>
      <c r="B37" s="19" t="s">
        <v>65</v>
      </c>
      <c r="C37" s="94">
        <v>0</v>
      </c>
      <c r="D37" s="110">
        <v>0</v>
      </c>
      <c r="E37" s="94">
        <v>0</v>
      </c>
      <c r="F37" s="110">
        <v>0</v>
      </c>
      <c r="G37" s="94">
        <v>0</v>
      </c>
      <c r="H37" s="110">
        <v>0</v>
      </c>
    </row>
    <row r="39" spans="1:8" ht="37.15" customHeight="1" x14ac:dyDescent="0.25">
      <c r="B39" s="24" t="s">
        <v>66</v>
      </c>
      <c r="C39" s="3" t="s">
        <v>77</v>
      </c>
      <c r="F39" s="105" t="s">
        <v>68</v>
      </c>
    </row>
    <row r="40" spans="1:8" x14ac:dyDescent="0.25">
      <c r="B40" s="3" t="s">
        <v>69</v>
      </c>
      <c r="C40" s="49" t="s">
        <v>70</v>
      </c>
      <c r="F40" s="3" t="s">
        <v>71</v>
      </c>
    </row>
  </sheetData>
  <mergeCells count="8">
    <mergeCell ref="A2:H2"/>
    <mergeCell ref="B3:G3"/>
    <mergeCell ref="B4:G4"/>
    <mergeCell ref="A6:A7"/>
    <mergeCell ref="B6:B7"/>
    <mergeCell ref="C6:D6"/>
    <mergeCell ref="E6:F6"/>
    <mergeCell ref="G6:H6"/>
  </mergeCells>
  <pageMargins left="0.70866141732283472" right="0.31496062992125984" top="0.35433070866141736" bottom="0.35433070866141736" header="0" footer="0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A82E9-7B2D-4B5C-993B-9B146211D56C}">
  <sheetPr>
    <tabColor rgb="FF002060"/>
  </sheetPr>
  <dimension ref="A2:H40"/>
  <sheetViews>
    <sheetView workbookViewId="0">
      <selection activeCell="F17" sqref="F17"/>
    </sheetView>
  </sheetViews>
  <sheetFormatPr defaultColWidth="8.85546875" defaultRowHeight="15" x14ac:dyDescent="0.25"/>
  <cols>
    <col min="1" max="1" width="8.85546875" style="3" customWidth="1"/>
    <col min="2" max="2" width="33.7109375" style="3" customWidth="1"/>
    <col min="3" max="8" width="9.85546875" style="3" customWidth="1"/>
    <col min="9" max="16384" width="8.85546875" style="3"/>
  </cols>
  <sheetData>
    <row r="2" spans="1:8" ht="18.75" x14ac:dyDescent="0.3">
      <c r="A2" s="2" t="s">
        <v>88</v>
      </c>
      <c r="B2" s="2"/>
      <c r="C2" s="2"/>
      <c r="D2" s="2"/>
      <c r="E2" s="2"/>
      <c r="F2" s="2"/>
      <c r="G2" s="2"/>
      <c r="H2" s="2"/>
    </row>
    <row r="3" spans="1:8" ht="18.75" x14ac:dyDescent="0.3">
      <c r="A3" s="107"/>
      <c r="B3" s="2" t="s">
        <v>1</v>
      </c>
      <c r="C3" s="2"/>
      <c r="D3" s="2"/>
      <c r="E3" s="2"/>
      <c r="F3" s="2"/>
      <c r="G3" s="2"/>
      <c r="H3" s="85"/>
    </row>
    <row r="4" spans="1:8" ht="18.75" x14ac:dyDescent="0.3">
      <c r="A4" s="107"/>
      <c r="B4" s="86" t="s">
        <v>73</v>
      </c>
      <c r="C4" s="86"/>
      <c r="D4" s="86"/>
      <c r="E4" s="86"/>
      <c r="F4" s="86"/>
      <c r="G4" s="86"/>
      <c r="H4" s="85"/>
    </row>
    <row r="5" spans="1:8" ht="18.75" x14ac:dyDescent="0.3">
      <c r="A5" s="85"/>
      <c r="B5" s="85"/>
      <c r="C5" s="85"/>
      <c r="D5" s="85"/>
      <c r="E5" s="85"/>
      <c r="F5" s="85"/>
      <c r="G5" s="85"/>
      <c r="H5" s="85"/>
    </row>
    <row r="6" spans="1:8" ht="30" customHeight="1" x14ac:dyDescent="0.25">
      <c r="A6" s="87" t="s">
        <v>3</v>
      </c>
      <c r="B6" s="87" t="s">
        <v>4</v>
      </c>
      <c r="C6" s="8" t="s">
        <v>5</v>
      </c>
      <c r="D6" s="9"/>
      <c r="E6" s="10" t="s">
        <v>6</v>
      </c>
      <c r="F6" s="11"/>
      <c r="G6" s="10" t="s">
        <v>7</v>
      </c>
      <c r="H6" s="11"/>
    </row>
    <row r="7" spans="1:8" ht="24" customHeight="1" x14ac:dyDescent="0.25">
      <c r="A7" s="87"/>
      <c r="B7" s="87"/>
      <c r="C7" s="88" t="s">
        <v>8</v>
      </c>
      <c r="D7" s="88" t="s">
        <v>9</v>
      </c>
      <c r="E7" s="88" t="s">
        <v>10</v>
      </c>
      <c r="F7" s="88" t="s">
        <v>9</v>
      </c>
      <c r="G7" s="88" t="s">
        <v>10</v>
      </c>
      <c r="H7" s="88" t="s">
        <v>9</v>
      </c>
    </row>
    <row r="8" spans="1:8" x14ac:dyDescent="0.25">
      <c r="A8" s="89">
        <v>1</v>
      </c>
      <c r="B8" s="90" t="s">
        <v>11</v>
      </c>
      <c r="C8" s="108">
        <f t="shared" ref="C8:H8" si="0">C9+C13+C14+C18</f>
        <v>0</v>
      </c>
      <c r="D8" s="109">
        <f t="shared" si="0"/>
        <v>0</v>
      </c>
      <c r="E8" s="108">
        <f t="shared" si="0"/>
        <v>0</v>
      </c>
      <c r="F8" s="109">
        <f t="shared" si="0"/>
        <v>0</v>
      </c>
      <c r="G8" s="108">
        <f t="shared" si="0"/>
        <v>0</v>
      </c>
      <c r="H8" s="109">
        <f t="shared" si="0"/>
        <v>0</v>
      </c>
    </row>
    <row r="9" spans="1:8" x14ac:dyDescent="0.25">
      <c r="A9" s="93" t="s">
        <v>12</v>
      </c>
      <c r="B9" s="19" t="s">
        <v>13</v>
      </c>
      <c r="C9" s="108">
        <f t="shared" ref="C9:H9" si="1">C10+C11+C12</f>
        <v>0</v>
      </c>
      <c r="D9" s="109">
        <f t="shared" si="1"/>
        <v>0</v>
      </c>
      <c r="E9" s="108">
        <f t="shared" si="1"/>
        <v>0</v>
      </c>
      <c r="F9" s="109">
        <f t="shared" si="1"/>
        <v>0</v>
      </c>
      <c r="G9" s="108">
        <f t="shared" si="1"/>
        <v>0</v>
      </c>
      <c r="H9" s="108">
        <f t="shared" si="1"/>
        <v>0</v>
      </c>
    </row>
    <row r="10" spans="1:8" x14ac:dyDescent="0.25">
      <c r="A10" s="93" t="s">
        <v>14</v>
      </c>
      <c r="B10" s="19" t="s">
        <v>17</v>
      </c>
      <c r="C10" s="110">
        <v>0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</row>
    <row r="11" spans="1:8" ht="25.5" x14ac:dyDescent="0.25">
      <c r="A11" s="93" t="s">
        <v>16</v>
      </c>
      <c r="B11" s="19" t="s">
        <v>21</v>
      </c>
      <c r="C11" s="110">
        <v>0</v>
      </c>
      <c r="D11" s="110">
        <v>0</v>
      </c>
      <c r="E11" s="110">
        <v>0</v>
      </c>
      <c r="F11" s="110">
        <v>0</v>
      </c>
      <c r="G11" s="110">
        <v>0</v>
      </c>
      <c r="H11" s="110">
        <v>0</v>
      </c>
    </row>
    <row r="12" spans="1:8" ht="25.5" x14ac:dyDescent="0.25">
      <c r="A12" s="93" t="s">
        <v>18</v>
      </c>
      <c r="B12" s="19" t="s">
        <v>23</v>
      </c>
      <c r="C12" s="110">
        <v>0</v>
      </c>
      <c r="D12" s="110">
        <v>0</v>
      </c>
      <c r="E12" s="110">
        <v>0</v>
      </c>
      <c r="F12" s="110">
        <v>0</v>
      </c>
      <c r="G12" s="110">
        <v>0</v>
      </c>
      <c r="H12" s="110">
        <v>0</v>
      </c>
    </row>
    <row r="13" spans="1:8" ht="25.5" x14ac:dyDescent="0.25">
      <c r="A13" s="93" t="s">
        <v>26</v>
      </c>
      <c r="B13" s="90" t="s">
        <v>27</v>
      </c>
      <c r="C13" s="110">
        <v>0</v>
      </c>
      <c r="D13" s="109">
        <v>0</v>
      </c>
      <c r="E13" s="110">
        <v>0</v>
      </c>
      <c r="F13" s="109">
        <v>0</v>
      </c>
      <c r="G13" s="110">
        <v>0</v>
      </c>
      <c r="H13" s="109">
        <v>0</v>
      </c>
    </row>
    <row r="14" spans="1:8" x14ac:dyDescent="0.25">
      <c r="A14" s="93" t="s">
        <v>28</v>
      </c>
      <c r="B14" s="90" t="s">
        <v>29</v>
      </c>
      <c r="C14" s="108">
        <f>SUM(C15:C17)</f>
        <v>0</v>
      </c>
      <c r="D14" s="109">
        <v>0</v>
      </c>
      <c r="E14" s="108">
        <f>SUM(E15:E17)</f>
        <v>0</v>
      </c>
      <c r="F14" s="109">
        <f>F15+F16+F17</f>
        <v>0</v>
      </c>
      <c r="G14" s="108">
        <f>SUM(G15:G17)</f>
        <v>0</v>
      </c>
      <c r="H14" s="109">
        <f>SUM(H15:H17)</f>
        <v>0</v>
      </c>
    </row>
    <row r="15" spans="1:8" x14ac:dyDescent="0.25">
      <c r="A15" s="93" t="s">
        <v>30</v>
      </c>
      <c r="B15" s="19" t="s">
        <v>31</v>
      </c>
      <c r="C15" s="110">
        <v>0</v>
      </c>
      <c r="D15" s="110">
        <v>0</v>
      </c>
      <c r="E15" s="110">
        <v>0</v>
      </c>
      <c r="F15" s="110">
        <v>0</v>
      </c>
      <c r="G15" s="110">
        <v>0</v>
      </c>
      <c r="H15" s="110">
        <v>0</v>
      </c>
    </row>
    <row r="16" spans="1:8" x14ac:dyDescent="0.25">
      <c r="A16" s="93" t="s">
        <v>32</v>
      </c>
      <c r="B16" s="19" t="s">
        <v>33</v>
      </c>
      <c r="C16" s="110">
        <v>0</v>
      </c>
      <c r="D16" s="110">
        <v>0</v>
      </c>
      <c r="E16" s="110">
        <v>0</v>
      </c>
      <c r="F16" s="110">
        <v>0</v>
      </c>
      <c r="G16" s="110">
        <v>0</v>
      </c>
      <c r="H16" s="110">
        <v>0</v>
      </c>
    </row>
    <row r="17" spans="1:8" x14ac:dyDescent="0.25">
      <c r="A17" s="93" t="s">
        <v>34</v>
      </c>
      <c r="B17" s="19" t="s">
        <v>35</v>
      </c>
      <c r="C17" s="110">
        <v>0</v>
      </c>
      <c r="D17" s="110">
        <v>0</v>
      </c>
      <c r="E17" s="110">
        <v>0</v>
      </c>
      <c r="F17" s="110">
        <v>0</v>
      </c>
      <c r="G17" s="110">
        <v>0</v>
      </c>
      <c r="H17" s="110">
        <v>0</v>
      </c>
    </row>
    <row r="18" spans="1:8" x14ac:dyDescent="0.25">
      <c r="A18" s="93" t="s">
        <v>36</v>
      </c>
      <c r="B18" s="90" t="s">
        <v>37</v>
      </c>
      <c r="C18" s="108">
        <f>SUM(C19:C21)</f>
        <v>0</v>
      </c>
      <c r="D18" s="109">
        <f>D19+D20+D21</f>
        <v>0</v>
      </c>
      <c r="E18" s="108">
        <f>SUM(E19:E21)</f>
        <v>0</v>
      </c>
      <c r="F18" s="109">
        <f>F19+F20+F21</f>
        <v>0</v>
      </c>
      <c r="G18" s="108">
        <f>SUM(G19:G21)</f>
        <v>0</v>
      </c>
      <c r="H18" s="109">
        <f>SUM(H19:H21)</f>
        <v>0</v>
      </c>
    </row>
    <row r="19" spans="1:8" x14ac:dyDescent="0.25">
      <c r="A19" s="93" t="s">
        <v>38</v>
      </c>
      <c r="B19" s="19" t="s">
        <v>39</v>
      </c>
      <c r="C19" s="110">
        <v>0</v>
      </c>
      <c r="D19" s="110">
        <v>0</v>
      </c>
      <c r="E19" s="110">
        <v>0</v>
      </c>
      <c r="F19" s="110">
        <v>0</v>
      </c>
      <c r="G19" s="110">
        <v>0</v>
      </c>
      <c r="H19" s="110">
        <v>0</v>
      </c>
    </row>
    <row r="20" spans="1:8" x14ac:dyDescent="0.25">
      <c r="A20" s="93" t="s">
        <v>40</v>
      </c>
      <c r="B20" s="19" t="s">
        <v>31</v>
      </c>
      <c r="C20" s="110">
        <v>0</v>
      </c>
      <c r="D20" s="110">
        <v>0</v>
      </c>
      <c r="E20" s="110">
        <v>0</v>
      </c>
      <c r="F20" s="110">
        <v>0</v>
      </c>
      <c r="G20" s="110">
        <v>0</v>
      </c>
      <c r="H20" s="110">
        <v>0</v>
      </c>
    </row>
    <row r="21" spans="1:8" x14ac:dyDescent="0.25">
      <c r="A21" s="93" t="s">
        <v>41</v>
      </c>
      <c r="B21" s="19" t="s">
        <v>35</v>
      </c>
      <c r="C21" s="110">
        <v>0</v>
      </c>
      <c r="D21" s="110">
        <v>0</v>
      </c>
      <c r="E21" s="110">
        <v>0</v>
      </c>
      <c r="F21" s="110">
        <v>0</v>
      </c>
      <c r="G21" s="110">
        <v>0</v>
      </c>
      <c r="H21" s="110">
        <v>0</v>
      </c>
    </row>
    <row r="22" spans="1:8" x14ac:dyDescent="0.25">
      <c r="A22" s="94">
        <v>2</v>
      </c>
      <c r="B22" s="90" t="s">
        <v>42</v>
      </c>
      <c r="C22" s="108">
        <f t="shared" ref="C22:H22" si="2">SUM(C23:C25)</f>
        <v>0</v>
      </c>
      <c r="D22" s="109">
        <f t="shared" si="2"/>
        <v>0</v>
      </c>
      <c r="E22" s="108">
        <f t="shared" si="2"/>
        <v>0</v>
      </c>
      <c r="F22" s="109">
        <f t="shared" si="2"/>
        <v>0</v>
      </c>
      <c r="G22" s="108">
        <f t="shared" si="2"/>
        <v>0</v>
      </c>
      <c r="H22" s="109">
        <f t="shared" si="2"/>
        <v>0</v>
      </c>
    </row>
    <row r="23" spans="1:8" x14ac:dyDescent="0.25">
      <c r="A23" s="93" t="s">
        <v>43</v>
      </c>
      <c r="B23" s="19" t="s">
        <v>39</v>
      </c>
      <c r="C23" s="110">
        <v>0</v>
      </c>
      <c r="D23" s="110">
        <v>0</v>
      </c>
      <c r="E23" s="110">
        <v>0</v>
      </c>
      <c r="F23" s="110">
        <v>0</v>
      </c>
      <c r="G23" s="110">
        <v>0</v>
      </c>
      <c r="H23" s="110">
        <v>0</v>
      </c>
    </row>
    <row r="24" spans="1:8" x14ac:dyDescent="0.25">
      <c r="A24" s="93" t="s">
        <v>44</v>
      </c>
      <c r="B24" s="19" t="s">
        <v>31</v>
      </c>
      <c r="C24" s="110">
        <v>0</v>
      </c>
      <c r="D24" s="110">
        <v>0</v>
      </c>
      <c r="E24" s="110">
        <v>0</v>
      </c>
      <c r="F24" s="110">
        <v>0</v>
      </c>
      <c r="G24" s="110">
        <v>0</v>
      </c>
      <c r="H24" s="110">
        <v>0</v>
      </c>
    </row>
    <row r="25" spans="1:8" x14ac:dyDescent="0.25">
      <c r="A25" s="93" t="s">
        <v>45</v>
      </c>
      <c r="B25" s="19" t="s">
        <v>35</v>
      </c>
      <c r="C25" s="110">
        <v>0</v>
      </c>
      <c r="D25" s="110">
        <v>0</v>
      </c>
      <c r="E25" s="110">
        <v>0</v>
      </c>
      <c r="F25" s="110">
        <v>0</v>
      </c>
      <c r="G25" s="110">
        <v>0</v>
      </c>
      <c r="H25" s="110">
        <v>0</v>
      </c>
    </row>
    <row r="26" spans="1:8" x14ac:dyDescent="0.25">
      <c r="A26" s="89">
        <v>3</v>
      </c>
      <c r="B26" s="90" t="s">
        <v>46</v>
      </c>
      <c r="C26" s="110">
        <v>0</v>
      </c>
      <c r="D26" s="110">
        <v>0</v>
      </c>
      <c r="E26" s="110">
        <v>0</v>
      </c>
      <c r="F26" s="110">
        <v>0</v>
      </c>
      <c r="G26" s="110">
        <v>0</v>
      </c>
      <c r="H26" s="110">
        <v>0</v>
      </c>
    </row>
    <row r="27" spans="1:8" x14ac:dyDescent="0.25">
      <c r="A27" s="89">
        <v>4</v>
      </c>
      <c r="B27" s="90" t="s">
        <v>47</v>
      </c>
      <c r="C27" s="110">
        <v>0</v>
      </c>
      <c r="D27" s="110">
        <v>0</v>
      </c>
      <c r="E27" s="110">
        <v>0</v>
      </c>
      <c r="F27" s="110">
        <v>0</v>
      </c>
      <c r="G27" s="110">
        <v>0</v>
      </c>
      <c r="H27" s="110">
        <v>0</v>
      </c>
    </row>
    <row r="28" spans="1:8" x14ac:dyDescent="0.25">
      <c r="A28" s="89">
        <v>5</v>
      </c>
      <c r="B28" s="90" t="s">
        <v>48</v>
      </c>
      <c r="C28" s="108">
        <v>0</v>
      </c>
      <c r="D28" s="108">
        <v>0</v>
      </c>
      <c r="E28" s="108">
        <v>0</v>
      </c>
      <c r="F28" s="108">
        <v>0</v>
      </c>
      <c r="G28" s="108">
        <v>0</v>
      </c>
      <c r="H28" s="108">
        <v>0</v>
      </c>
    </row>
    <row r="29" spans="1:8" x14ac:dyDescent="0.25">
      <c r="A29" s="89">
        <v>6</v>
      </c>
      <c r="B29" s="90" t="s">
        <v>49</v>
      </c>
      <c r="C29" s="110">
        <v>0</v>
      </c>
      <c r="D29" s="112">
        <v>0</v>
      </c>
      <c r="E29" s="110">
        <v>0</v>
      </c>
      <c r="F29" s="112">
        <v>0</v>
      </c>
      <c r="G29" s="110">
        <v>0</v>
      </c>
      <c r="H29" s="113">
        <v>0</v>
      </c>
    </row>
    <row r="30" spans="1:8" x14ac:dyDescent="0.25">
      <c r="A30" s="89">
        <v>7</v>
      </c>
      <c r="B30" s="90" t="s">
        <v>50</v>
      </c>
      <c r="C30" s="108">
        <f t="shared" ref="C30:H30" si="3">SUM(C31:C33)</f>
        <v>0</v>
      </c>
      <c r="D30" s="109">
        <f t="shared" si="3"/>
        <v>0</v>
      </c>
      <c r="E30" s="108">
        <f t="shared" si="3"/>
        <v>0</v>
      </c>
      <c r="F30" s="109">
        <f t="shared" si="3"/>
        <v>0</v>
      </c>
      <c r="G30" s="108">
        <f t="shared" si="3"/>
        <v>0</v>
      </c>
      <c r="H30" s="109">
        <f t="shared" si="3"/>
        <v>0</v>
      </c>
    </row>
    <row r="31" spans="1:8" x14ac:dyDescent="0.25">
      <c r="A31" s="16" t="s">
        <v>51</v>
      </c>
      <c r="B31" s="17" t="s">
        <v>52</v>
      </c>
      <c r="C31" s="110">
        <v>0</v>
      </c>
      <c r="D31" s="110">
        <v>0</v>
      </c>
      <c r="E31" s="110">
        <v>0</v>
      </c>
      <c r="F31" s="110">
        <v>0</v>
      </c>
      <c r="G31" s="110">
        <v>0</v>
      </c>
      <c r="H31" s="110">
        <v>0</v>
      </c>
    </row>
    <row r="32" spans="1:8" x14ac:dyDescent="0.25">
      <c r="A32" s="16" t="s">
        <v>53</v>
      </c>
      <c r="B32" s="17" t="s">
        <v>54</v>
      </c>
      <c r="C32" s="110">
        <v>0</v>
      </c>
      <c r="D32" s="110">
        <v>0</v>
      </c>
      <c r="E32" s="110">
        <v>0</v>
      </c>
      <c r="F32" s="110">
        <v>0</v>
      </c>
      <c r="G32" s="110">
        <v>0</v>
      </c>
      <c r="H32" s="110">
        <v>0</v>
      </c>
    </row>
    <row r="33" spans="1:8" x14ac:dyDescent="0.25">
      <c r="A33" s="16" t="s">
        <v>55</v>
      </c>
      <c r="B33" s="17" t="s">
        <v>56</v>
      </c>
      <c r="C33" s="110">
        <v>0</v>
      </c>
      <c r="D33" s="110">
        <v>0</v>
      </c>
      <c r="E33" s="110">
        <v>0</v>
      </c>
      <c r="F33" s="110">
        <v>0</v>
      </c>
      <c r="G33" s="110">
        <v>0</v>
      </c>
      <c r="H33" s="110">
        <v>0</v>
      </c>
    </row>
    <row r="34" spans="1:8" ht="25.5" x14ac:dyDescent="0.25">
      <c r="A34" s="89">
        <v>8</v>
      </c>
      <c r="B34" s="90" t="s">
        <v>57</v>
      </c>
      <c r="C34" s="108"/>
      <c r="D34" s="109"/>
      <c r="E34" s="108"/>
      <c r="F34" s="109"/>
      <c r="G34" s="108"/>
      <c r="H34" s="109"/>
    </row>
    <row r="35" spans="1:8" ht="25.5" x14ac:dyDescent="0.25">
      <c r="A35" s="89">
        <v>9</v>
      </c>
      <c r="B35" s="90" t="s">
        <v>58</v>
      </c>
      <c r="C35" s="109"/>
      <c r="D35" s="109"/>
      <c r="E35" s="89"/>
      <c r="F35" s="109"/>
      <c r="G35" s="94"/>
      <c r="H35" s="109"/>
    </row>
    <row r="36" spans="1:8" ht="25.5" x14ac:dyDescent="0.25">
      <c r="A36" s="89">
        <v>12</v>
      </c>
      <c r="B36" s="90" t="s">
        <v>87</v>
      </c>
      <c r="C36" s="109"/>
      <c r="D36" s="94"/>
      <c r="E36" s="109"/>
      <c r="F36" s="94"/>
      <c r="G36" s="109"/>
      <c r="H36" s="94"/>
    </row>
    <row r="37" spans="1:8" x14ac:dyDescent="0.25">
      <c r="A37" s="94">
        <v>13</v>
      </c>
      <c r="B37" s="19" t="s">
        <v>65</v>
      </c>
      <c r="C37" s="94">
        <v>0</v>
      </c>
      <c r="D37" s="47">
        <v>0</v>
      </c>
      <c r="E37" s="94">
        <v>0</v>
      </c>
      <c r="F37" s="47">
        <v>0</v>
      </c>
      <c r="G37" s="94">
        <v>0</v>
      </c>
      <c r="H37" s="47">
        <v>0</v>
      </c>
    </row>
    <row r="39" spans="1:8" ht="31.15" customHeight="1" x14ac:dyDescent="0.25">
      <c r="B39" s="24" t="s">
        <v>66</v>
      </c>
      <c r="C39" s="3" t="s">
        <v>77</v>
      </c>
      <c r="F39" s="105" t="s">
        <v>68</v>
      </c>
    </row>
    <row r="40" spans="1:8" x14ac:dyDescent="0.25">
      <c r="B40" s="3" t="s">
        <v>69</v>
      </c>
      <c r="C40" s="49" t="s">
        <v>70</v>
      </c>
      <c r="F40" s="3" t="s">
        <v>71</v>
      </c>
    </row>
  </sheetData>
  <mergeCells count="8">
    <mergeCell ref="A2:H2"/>
    <mergeCell ref="B3:G3"/>
    <mergeCell ref="B4:G4"/>
    <mergeCell ref="A6:A7"/>
    <mergeCell ref="B6:B7"/>
    <mergeCell ref="C6:D6"/>
    <mergeCell ref="E6:F6"/>
    <mergeCell ref="G6:H6"/>
  </mergeCells>
  <pageMargins left="0.70866141732283472" right="0.31496062992125984" top="0.35433070866141736" bottom="0.35433070866141736" header="0" footer="0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E39AC-EF0E-4FCF-BBA6-D702F71C5155}">
  <sheetPr>
    <tabColor rgb="FF002060"/>
  </sheetPr>
  <dimension ref="A2:I40"/>
  <sheetViews>
    <sheetView topLeftCell="A7" workbookViewId="0">
      <selection activeCell="D14" sqref="D14"/>
    </sheetView>
  </sheetViews>
  <sheetFormatPr defaultColWidth="8.85546875" defaultRowHeight="15" x14ac:dyDescent="0.25"/>
  <cols>
    <col min="1" max="1" width="5.7109375" style="3" customWidth="1"/>
    <col min="2" max="2" width="38.42578125" style="3" customWidth="1"/>
    <col min="3" max="3" width="19.28515625" style="3" customWidth="1"/>
    <col min="4" max="4" width="23.85546875" style="3" customWidth="1"/>
    <col min="5" max="8" width="9.85546875" style="3" customWidth="1"/>
    <col min="9" max="9" width="10.42578125" style="3" bestFit="1" customWidth="1"/>
    <col min="10" max="16384" width="8.85546875" style="3"/>
  </cols>
  <sheetData>
    <row r="2" spans="1:9" ht="18.75" x14ac:dyDescent="0.3">
      <c r="A2" s="2" t="s">
        <v>89</v>
      </c>
      <c r="B2" s="2"/>
      <c r="C2" s="2"/>
      <c r="D2" s="2"/>
      <c r="E2" s="30"/>
      <c r="F2" s="30"/>
      <c r="G2" s="30"/>
      <c r="H2" s="30"/>
    </row>
    <row r="3" spans="1:9" ht="18.75" x14ac:dyDescent="0.3">
      <c r="A3" s="2" t="s">
        <v>84</v>
      </c>
      <c r="B3" s="2"/>
      <c r="C3" s="2"/>
      <c r="D3" s="2"/>
      <c r="E3" s="30"/>
      <c r="F3" s="30"/>
      <c r="G3" s="30"/>
    </row>
    <row r="4" spans="1:9" ht="18.75" x14ac:dyDescent="0.3">
      <c r="A4" s="86" t="s">
        <v>85</v>
      </c>
      <c r="B4" s="86"/>
      <c r="C4" s="86"/>
      <c r="D4" s="86"/>
      <c r="E4" s="30"/>
      <c r="F4" s="30"/>
      <c r="G4" s="30"/>
    </row>
    <row r="5" spans="1:9" ht="14.45" customHeight="1" x14ac:dyDescent="0.25">
      <c r="E5" s="4"/>
      <c r="F5" s="4"/>
      <c r="G5" s="4"/>
    </row>
    <row r="6" spans="1:9" ht="30" customHeight="1" x14ac:dyDescent="0.25">
      <c r="A6" s="87" t="s">
        <v>3</v>
      </c>
      <c r="B6" s="87" t="s">
        <v>4</v>
      </c>
      <c r="C6" s="31" t="s">
        <v>5</v>
      </c>
      <c r="D6" s="31"/>
      <c r="E6" s="33"/>
      <c r="F6" s="33"/>
      <c r="G6" s="33"/>
      <c r="H6" s="33"/>
    </row>
    <row r="7" spans="1:9" ht="24" customHeight="1" x14ac:dyDescent="0.25">
      <c r="A7" s="87"/>
      <c r="B7" s="87"/>
      <c r="C7" s="88" t="s">
        <v>8</v>
      </c>
      <c r="D7" s="88" t="s">
        <v>9</v>
      </c>
      <c r="E7" s="96"/>
      <c r="F7" s="96"/>
      <c r="G7" s="96"/>
      <c r="H7" s="96"/>
    </row>
    <row r="8" spans="1:9" x14ac:dyDescent="0.25">
      <c r="A8" s="89">
        <v>1</v>
      </c>
      <c r="B8" s="90" t="s">
        <v>11</v>
      </c>
      <c r="C8" s="108">
        <f>C9+C13+C14+C18</f>
        <v>0</v>
      </c>
      <c r="D8" s="109">
        <f>D9+D13+D14+D18</f>
        <v>0</v>
      </c>
      <c r="E8" s="100"/>
      <c r="F8" s="97"/>
      <c r="G8" s="100"/>
      <c r="H8" s="97"/>
      <c r="I8" s="114"/>
    </row>
    <row r="9" spans="1:9" x14ac:dyDescent="0.25">
      <c r="A9" s="93" t="s">
        <v>12</v>
      </c>
      <c r="B9" s="19" t="s">
        <v>13</v>
      </c>
      <c r="C9" s="108">
        <f>C10+C11+C12</f>
        <v>0</v>
      </c>
      <c r="D9" s="109">
        <f>D10+D11+D12</f>
        <v>0</v>
      </c>
      <c r="E9" s="100"/>
      <c r="F9" s="97"/>
      <c r="G9" s="100"/>
      <c r="H9" s="97"/>
      <c r="I9" s="114"/>
    </row>
    <row r="10" spans="1:9" x14ac:dyDescent="0.25">
      <c r="A10" s="93" t="s">
        <v>14</v>
      </c>
      <c r="B10" s="19" t="s">
        <v>17</v>
      </c>
      <c r="C10" s="110">
        <f>'[1]дод 4.2 ЯУ'!E13</f>
        <v>0</v>
      </c>
      <c r="D10" s="111">
        <v>0</v>
      </c>
      <c r="E10" s="99"/>
      <c r="F10" s="98"/>
      <c r="G10" s="99"/>
      <c r="H10" s="98"/>
      <c r="I10" s="114"/>
    </row>
    <row r="11" spans="1:9" ht="25.5" x14ac:dyDescent="0.25">
      <c r="A11" s="93" t="s">
        <v>16</v>
      </c>
      <c r="B11" s="19" t="s">
        <v>21</v>
      </c>
      <c r="C11" s="110">
        <f>'[1]дод 4.2 ЯУ'!E14</f>
        <v>0</v>
      </c>
      <c r="D11" s="111">
        <v>0</v>
      </c>
      <c r="E11" s="99"/>
      <c r="F11" s="98"/>
      <c r="G11" s="99"/>
      <c r="H11" s="98"/>
      <c r="I11" s="114"/>
    </row>
    <row r="12" spans="1:9" ht="25.5" x14ac:dyDescent="0.25">
      <c r="A12" s="93" t="s">
        <v>18</v>
      </c>
      <c r="B12" s="19" t="s">
        <v>23</v>
      </c>
      <c r="C12" s="110">
        <f>'[1]дод 4.2 ЯУ'!E15</f>
        <v>0</v>
      </c>
      <c r="D12" s="111">
        <v>0</v>
      </c>
      <c r="E12" s="99"/>
      <c r="F12" s="98"/>
      <c r="G12" s="99"/>
      <c r="H12" s="98"/>
      <c r="I12" s="114"/>
    </row>
    <row r="13" spans="1:9" ht="25.5" x14ac:dyDescent="0.25">
      <c r="A13" s="93" t="s">
        <v>26</v>
      </c>
      <c r="B13" s="90" t="s">
        <v>27</v>
      </c>
      <c r="C13" s="110">
        <f>'[1]дод 4.2 ЯУ'!E16</f>
        <v>0</v>
      </c>
      <c r="D13" s="109">
        <v>0</v>
      </c>
      <c r="E13" s="99"/>
      <c r="F13" s="97"/>
      <c r="G13" s="99"/>
      <c r="H13" s="97"/>
      <c r="I13" s="114"/>
    </row>
    <row r="14" spans="1:9" x14ac:dyDescent="0.25">
      <c r="A14" s="93" t="s">
        <v>28</v>
      </c>
      <c r="B14" s="90" t="s">
        <v>29</v>
      </c>
      <c r="C14" s="108">
        <f>SUM(C15:C17)</f>
        <v>0</v>
      </c>
      <c r="D14" s="109">
        <f>SUM(D15:D17)</f>
        <v>0</v>
      </c>
      <c r="E14" s="100"/>
      <c r="F14" s="97"/>
      <c r="G14" s="100"/>
      <c r="H14" s="97"/>
      <c r="I14" s="114"/>
    </row>
    <row r="15" spans="1:9" x14ac:dyDescent="0.25">
      <c r="A15" s="93" t="s">
        <v>30</v>
      </c>
      <c r="B15" s="19" t="s">
        <v>31</v>
      </c>
      <c r="C15" s="110">
        <f>'[1]дод 4.2 ЯУ'!E18</f>
        <v>0</v>
      </c>
      <c r="D15" s="111">
        <v>0</v>
      </c>
      <c r="E15" s="99"/>
      <c r="F15" s="97"/>
      <c r="G15" s="99"/>
      <c r="H15" s="98"/>
      <c r="I15" s="114"/>
    </row>
    <row r="16" spans="1:9" x14ac:dyDescent="0.25">
      <c r="A16" s="93" t="s">
        <v>32</v>
      </c>
      <c r="B16" s="19" t="s">
        <v>33</v>
      </c>
      <c r="C16" s="110">
        <f>'[1]дод 4.2 ЯУ'!E19</f>
        <v>0</v>
      </c>
      <c r="D16" s="111">
        <v>0</v>
      </c>
      <c r="E16" s="99"/>
      <c r="F16" s="97"/>
      <c r="G16" s="99"/>
      <c r="H16" s="98"/>
      <c r="I16" s="114"/>
    </row>
    <row r="17" spans="1:9" x14ac:dyDescent="0.25">
      <c r="A17" s="93" t="s">
        <v>34</v>
      </c>
      <c r="B17" s="19" t="s">
        <v>35</v>
      </c>
      <c r="C17" s="110">
        <f>'[1]дод 4.2 ЯУ'!E20</f>
        <v>0</v>
      </c>
      <c r="D17" s="111">
        <v>0</v>
      </c>
      <c r="E17" s="99"/>
      <c r="F17" s="97"/>
      <c r="G17" s="99"/>
      <c r="H17" s="98"/>
      <c r="I17" s="114"/>
    </row>
    <row r="18" spans="1:9" x14ac:dyDescent="0.25">
      <c r="A18" s="93" t="s">
        <v>36</v>
      </c>
      <c r="B18" s="90" t="s">
        <v>37</v>
      </c>
      <c r="C18" s="108">
        <f>SUM(C19:C21)</f>
        <v>0</v>
      </c>
      <c r="D18" s="109">
        <f>SUM(D19:D21)</f>
        <v>0</v>
      </c>
      <c r="E18" s="100"/>
      <c r="F18" s="97"/>
      <c r="G18" s="100"/>
      <c r="H18" s="97"/>
      <c r="I18" s="114"/>
    </row>
    <row r="19" spans="1:9" x14ac:dyDescent="0.25">
      <c r="A19" s="93" t="s">
        <v>38</v>
      </c>
      <c r="B19" s="19" t="s">
        <v>39</v>
      </c>
      <c r="C19" s="110">
        <f>'[1]дод 4.2 ЯУ'!E22</f>
        <v>0</v>
      </c>
      <c r="D19" s="111">
        <v>0</v>
      </c>
      <c r="E19" s="99"/>
      <c r="F19" s="97"/>
      <c r="G19" s="99"/>
      <c r="H19" s="98"/>
      <c r="I19" s="114"/>
    </row>
    <row r="20" spans="1:9" x14ac:dyDescent="0.25">
      <c r="A20" s="93" t="s">
        <v>40</v>
      </c>
      <c r="B20" s="19" t="s">
        <v>31</v>
      </c>
      <c r="C20" s="110">
        <f>'[1]дод 4.2 ЯУ'!E23</f>
        <v>0</v>
      </c>
      <c r="D20" s="111">
        <v>0</v>
      </c>
      <c r="E20" s="99"/>
      <c r="F20" s="97"/>
      <c r="G20" s="99"/>
      <c r="H20" s="98"/>
      <c r="I20" s="114"/>
    </row>
    <row r="21" spans="1:9" x14ac:dyDescent="0.25">
      <c r="A21" s="93" t="s">
        <v>41</v>
      </c>
      <c r="B21" s="19" t="s">
        <v>35</v>
      </c>
      <c r="C21" s="110">
        <f>'[1]дод 4.2 ЯУ'!E24</f>
        <v>0</v>
      </c>
      <c r="D21" s="111">
        <v>0</v>
      </c>
      <c r="E21" s="99"/>
      <c r="F21" s="97"/>
      <c r="G21" s="99"/>
      <c r="H21" s="98"/>
      <c r="I21" s="114"/>
    </row>
    <row r="22" spans="1:9" x14ac:dyDescent="0.25">
      <c r="A22" s="94">
        <v>2</v>
      </c>
      <c r="B22" s="90" t="s">
        <v>42</v>
      </c>
      <c r="C22" s="108">
        <f>SUM(C23:C25)</f>
        <v>0</v>
      </c>
      <c r="D22" s="109">
        <f>SUM(D23:D25)</f>
        <v>0</v>
      </c>
      <c r="E22" s="100"/>
      <c r="F22" s="97"/>
      <c r="G22" s="100"/>
      <c r="H22" s="97"/>
      <c r="I22" s="114"/>
    </row>
    <row r="23" spans="1:9" x14ac:dyDescent="0.25">
      <c r="A23" s="93" t="s">
        <v>43</v>
      </c>
      <c r="B23" s="19" t="s">
        <v>39</v>
      </c>
      <c r="C23" s="110">
        <f>'[1]дод 4.2 ЯУ'!E26</f>
        <v>0</v>
      </c>
      <c r="D23" s="111">
        <v>0</v>
      </c>
      <c r="E23" s="99"/>
      <c r="F23" s="97"/>
      <c r="G23" s="99"/>
      <c r="H23" s="98"/>
      <c r="I23" s="114"/>
    </row>
    <row r="24" spans="1:9" x14ac:dyDescent="0.25">
      <c r="A24" s="93" t="s">
        <v>44</v>
      </c>
      <c r="B24" s="19" t="s">
        <v>31</v>
      </c>
      <c r="C24" s="110">
        <f>'[1]дод 4.2 ЯУ'!E27</f>
        <v>0</v>
      </c>
      <c r="D24" s="111">
        <v>0</v>
      </c>
      <c r="E24" s="99"/>
      <c r="F24" s="97"/>
      <c r="G24" s="99"/>
      <c r="H24" s="98"/>
      <c r="I24" s="114"/>
    </row>
    <row r="25" spans="1:9" x14ac:dyDescent="0.25">
      <c r="A25" s="93" t="s">
        <v>45</v>
      </c>
      <c r="B25" s="19" t="s">
        <v>35</v>
      </c>
      <c r="C25" s="110">
        <f>'[1]дод 4.2 ЯУ'!E28</f>
        <v>0</v>
      </c>
      <c r="D25" s="111">
        <v>0</v>
      </c>
      <c r="E25" s="99"/>
      <c r="F25" s="97"/>
      <c r="G25" s="99"/>
      <c r="H25" s="98"/>
      <c r="I25" s="114"/>
    </row>
    <row r="26" spans="1:9" x14ac:dyDescent="0.25">
      <c r="A26" s="89">
        <v>3</v>
      </c>
      <c r="B26" s="90" t="s">
        <v>46</v>
      </c>
      <c r="C26" s="110">
        <f>'[1]дод 4.2 ЯУ'!E29</f>
        <v>0</v>
      </c>
      <c r="D26" s="111">
        <v>0</v>
      </c>
      <c r="E26" s="99"/>
      <c r="F26" s="97"/>
      <c r="G26" s="99"/>
      <c r="H26" s="98"/>
      <c r="I26" s="114"/>
    </row>
    <row r="27" spans="1:9" x14ac:dyDescent="0.25">
      <c r="A27" s="89">
        <v>4</v>
      </c>
      <c r="B27" s="90" t="s">
        <v>47</v>
      </c>
      <c r="C27" s="110">
        <f>'[1]дод 4.2 ЯУ'!E30</f>
        <v>0</v>
      </c>
      <c r="D27" s="111">
        <v>0</v>
      </c>
      <c r="E27" s="99"/>
      <c r="F27" s="97"/>
      <c r="G27" s="99"/>
      <c r="H27" s="98"/>
      <c r="I27" s="114"/>
    </row>
    <row r="28" spans="1:9" x14ac:dyDescent="0.25">
      <c r="A28" s="89">
        <v>5</v>
      </c>
      <c r="B28" s="90" t="s">
        <v>48</v>
      </c>
      <c r="C28" s="108">
        <f>C8+C22+C26+C27</f>
        <v>0</v>
      </c>
      <c r="D28" s="109">
        <v>0</v>
      </c>
      <c r="E28" s="100"/>
      <c r="F28" s="97"/>
      <c r="G28" s="100"/>
      <c r="H28" s="97"/>
      <c r="I28" s="115"/>
    </row>
    <row r="29" spans="1:9" x14ac:dyDescent="0.25">
      <c r="A29" s="89">
        <v>6</v>
      </c>
      <c r="B29" s="90" t="s">
        <v>49</v>
      </c>
      <c r="C29" s="110">
        <f>'[1]дод 4.2 ЯУ'!E32</f>
        <v>0</v>
      </c>
      <c r="D29" s="109">
        <v>0</v>
      </c>
      <c r="E29" s="99"/>
      <c r="F29" s="101"/>
      <c r="G29" s="99"/>
      <c r="H29" s="101"/>
      <c r="I29" s="114"/>
    </row>
    <row r="30" spans="1:9" x14ac:dyDescent="0.25">
      <c r="A30" s="89">
        <v>7</v>
      </c>
      <c r="B30" s="90" t="s">
        <v>50</v>
      </c>
      <c r="C30" s="108">
        <f>SUM(C31:C33)</f>
        <v>0</v>
      </c>
      <c r="D30" s="109">
        <f>SUM(D31:D33)</f>
        <v>0</v>
      </c>
      <c r="E30" s="100"/>
      <c r="F30" s="97"/>
      <c r="G30" s="100"/>
      <c r="H30" s="97"/>
      <c r="I30" s="97"/>
    </row>
    <row r="31" spans="1:9" x14ac:dyDescent="0.25">
      <c r="A31" s="16" t="s">
        <v>51</v>
      </c>
      <c r="B31" s="17" t="s">
        <v>52</v>
      </c>
      <c r="C31" s="110">
        <f>'[1]дод 4.2 ЯУ'!E34</f>
        <v>0</v>
      </c>
      <c r="D31" s="111">
        <v>0</v>
      </c>
      <c r="E31" s="99"/>
      <c r="F31" s="102"/>
      <c r="G31" s="99"/>
      <c r="H31" s="102"/>
      <c r="I31" s="114"/>
    </row>
    <row r="32" spans="1:9" x14ac:dyDescent="0.25">
      <c r="A32" s="16" t="s">
        <v>53</v>
      </c>
      <c r="B32" s="17" t="s">
        <v>54</v>
      </c>
      <c r="C32" s="110">
        <v>0</v>
      </c>
      <c r="D32" s="111">
        <v>0</v>
      </c>
      <c r="E32" s="99"/>
      <c r="F32" s="102"/>
      <c r="G32" s="99"/>
      <c r="H32" s="102"/>
      <c r="I32" s="114"/>
    </row>
    <row r="33" spans="1:9" x14ac:dyDescent="0.25">
      <c r="A33" s="16" t="s">
        <v>55</v>
      </c>
      <c r="B33" s="17" t="s">
        <v>56</v>
      </c>
      <c r="C33" s="110">
        <f>'[1]дод 4.2 ЯУ'!E36</f>
        <v>0</v>
      </c>
      <c r="D33" s="111">
        <v>0</v>
      </c>
      <c r="E33" s="99"/>
      <c r="F33" s="102"/>
      <c r="G33" s="99"/>
      <c r="H33" s="102"/>
      <c r="I33" s="114"/>
    </row>
    <row r="34" spans="1:9" ht="25.5" x14ac:dyDescent="0.25">
      <c r="A34" s="89">
        <v>8</v>
      </c>
      <c r="B34" s="90" t="s">
        <v>57</v>
      </c>
      <c r="C34" s="108">
        <f>C28+C30</f>
        <v>0</v>
      </c>
      <c r="D34" s="109"/>
      <c r="E34" s="100"/>
      <c r="F34" s="97"/>
      <c r="G34" s="100"/>
      <c r="H34" s="97"/>
      <c r="I34" s="115"/>
    </row>
    <row r="35" spans="1:9" x14ac:dyDescent="0.25">
      <c r="A35" s="89">
        <v>9</v>
      </c>
      <c r="B35" s="90" t="s">
        <v>58</v>
      </c>
      <c r="C35" s="109"/>
      <c r="D35" s="109"/>
      <c r="E35" s="104"/>
      <c r="F35" s="97"/>
      <c r="G35" s="103"/>
      <c r="H35" s="97"/>
    </row>
    <row r="36" spans="1:9" ht="25.5" x14ac:dyDescent="0.25">
      <c r="A36" s="89">
        <v>12</v>
      </c>
      <c r="B36" s="90" t="s">
        <v>87</v>
      </c>
      <c r="C36" s="109">
        <f>'[1]дод 4.2 ЯУ'!E40</f>
        <v>0</v>
      </c>
      <c r="D36" s="94"/>
      <c r="E36" s="97"/>
      <c r="F36" s="103"/>
      <c r="G36" s="97"/>
      <c r="H36" s="103"/>
    </row>
    <row r="37" spans="1:9" x14ac:dyDescent="0.25">
      <c r="A37" s="94">
        <v>13</v>
      </c>
      <c r="B37" s="19" t="s">
        <v>65</v>
      </c>
      <c r="C37" s="94">
        <v>0</v>
      </c>
      <c r="D37" s="47">
        <v>0</v>
      </c>
      <c r="E37" s="103"/>
      <c r="F37" s="103"/>
      <c r="G37" s="103"/>
      <c r="H37" s="103"/>
    </row>
    <row r="39" spans="1:9" ht="27" customHeight="1" x14ac:dyDescent="0.25">
      <c r="B39" s="24" t="s">
        <v>66</v>
      </c>
      <c r="C39" s="3" t="s">
        <v>77</v>
      </c>
      <c r="D39" s="105" t="s">
        <v>68</v>
      </c>
    </row>
    <row r="40" spans="1:9" x14ac:dyDescent="0.25">
      <c r="B40" s="3" t="s">
        <v>69</v>
      </c>
      <c r="C40" s="49" t="s">
        <v>70</v>
      </c>
      <c r="D40" s="26" t="s">
        <v>71</v>
      </c>
    </row>
  </sheetData>
  <mergeCells count="8">
    <mergeCell ref="E6:F6"/>
    <mergeCell ref="G6:H6"/>
    <mergeCell ref="A2:D2"/>
    <mergeCell ref="A3:D3"/>
    <mergeCell ref="A4:D4"/>
    <mergeCell ref="A6:A7"/>
    <mergeCell ref="B6:B7"/>
    <mergeCell ref="C6:D6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4809-8CF8-491B-9ABC-AFE4FD536EAD}">
  <sheetPr>
    <tabColor rgb="FF002060"/>
  </sheetPr>
  <dimension ref="A2:H40"/>
  <sheetViews>
    <sheetView zoomScale="86" zoomScaleNormal="86" workbookViewId="0">
      <selection activeCell="M11" sqref="M11"/>
    </sheetView>
  </sheetViews>
  <sheetFormatPr defaultColWidth="8.85546875" defaultRowHeight="15" x14ac:dyDescent="0.25"/>
  <cols>
    <col min="1" max="1" width="8.85546875" style="3" customWidth="1"/>
    <col min="2" max="2" width="33.7109375" style="3" customWidth="1"/>
    <col min="3" max="8" width="9.85546875" style="3" customWidth="1"/>
    <col min="9" max="16384" width="8.85546875" style="3"/>
  </cols>
  <sheetData>
    <row r="2" spans="1:8" ht="18.75" x14ac:dyDescent="0.3">
      <c r="A2" s="2" t="s">
        <v>88</v>
      </c>
      <c r="B2" s="2"/>
      <c r="C2" s="2"/>
      <c r="D2" s="2"/>
      <c r="E2" s="2"/>
      <c r="F2" s="2"/>
      <c r="G2" s="2"/>
      <c r="H2" s="2"/>
    </row>
    <row r="3" spans="1:8" ht="18.75" x14ac:dyDescent="0.3">
      <c r="A3" s="107"/>
      <c r="B3" s="2" t="s">
        <v>90</v>
      </c>
      <c r="C3" s="2"/>
      <c r="D3" s="2"/>
      <c r="E3" s="2"/>
      <c r="F3" s="2"/>
      <c r="G3" s="2"/>
      <c r="H3" s="85"/>
    </row>
    <row r="4" spans="1:8" ht="18" customHeight="1" x14ac:dyDescent="0.3">
      <c r="A4" s="86" t="s">
        <v>91</v>
      </c>
      <c r="B4" s="86"/>
      <c r="C4" s="86"/>
      <c r="D4" s="86"/>
      <c r="E4" s="86"/>
      <c r="F4" s="86"/>
      <c r="G4" s="86"/>
      <c r="H4" s="86"/>
    </row>
    <row r="6" spans="1:8" ht="30" customHeight="1" x14ac:dyDescent="0.25">
      <c r="A6" s="87" t="s">
        <v>3</v>
      </c>
      <c r="B6" s="87" t="s">
        <v>4</v>
      </c>
      <c r="C6" s="8" t="s">
        <v>5</v>
      </c>
      <c r="D6" s="9"/>
      <c r="E6" s="10" t="s">
        <v>6</v>
      </c>
      <c r="F6" s="11"/>
      <c r="G6" s="10" t="s">
        <v>7</v>
      </c>
      <c r="H6" s="11"/>
    </row>
    <row r="7" spans="1:8" ht="24" customHeight="1" x14ac:dyDescent="0.25">
      <c r="A7" s="87"/>
      <c r="B7" s="87"/>
      <c r="C7" s="88" t="s">
        <v>8</v>
      </c>
      <c r="D7" s="88" t="s">
        <v>9</v>
      </c>
      <c r="E7" s="88" t="s">
        <v>10</v>
      </c>
      <c r="F7" s="88" t="s">
        <v>9</v>
      </c>
      <c r="G7" s="88" t="s">
        <v>10</v>
      </c>
      <c r="H7" s="88" t="s">
        <v>9</v>
      </c>
    </row>
    <row r="8" spans="1:8" x14ac:dyDescent="0.25">
      <c r="A8" s="89">
        <v>1</v>
      </c>
      <c r="B8" s="90" t="s">
        <v>11</v>
      </c>
      <c r="C8" s="108">
        <v>0</v>
      </c>
      <c r="D8" s="109">
        <v>0</v>
      </c>
      <c r="E8" s="108">
        <v>0</v>
      </c>
      <c r="F8" s="109">
        <v>0</v>
      </c>
      <c r="G8" s="108">
        <v>0</v>
      </c>
      <c r="H8" s="109">
        <v>0</v>
      </c>
    </row>
    <row r="9" spans="1:8" x14ac:dyDescent="0.25">
      <c r="A9" s="93" t="s">
        <v>12</v>
      </c>
      <c r="B9" s="19" t="s">
        <v>13</v>
      </c>
      <c r="C9" s="108">
        <f t="shared" ref="C9:H9" si="0">C10+C11+C12</f>
        <v>0</v>
      </c>
      <c r="D9" s="109">
        <f t="shared" si="0"/>
        <v>0</v>
      </c>
      <c r="E9" s="108">
        <f t="shared" si="0"/>
        <v>0</v>
      </c>
      <c r="F9" s="109">
        <f t="shared" si="0"/>
        <v>0</v>
      </c>
      <c r="G9" s="108">
        <f t="shared" si="0"/>
        <v>0</v>
      </c>
      <c r="H9" s="109">
        <f t="shared" si="0"/>
        <v>0</v>
      </c>
    </row>
    <row r="10" spans="1:8" x14ac:dyDescent="0.25">
      <c r="A10" s="93" t="s">
        <v>14</v>
      </c>
      <c r="B10" s="19" t="s">
        <v>17</v>
      </c>
      <c r="C10" s="111">
        <v>0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</row>
    <row r="11" spans="1:8" ht="25.5" x14ac:dyDescent="0.25">
      <c r="A11" s="93" t="s">
        <v>16</v>
      </c>
      <c r="B11" s="19" t="s">
        <v>21</v>
      </c>
      <c r="C11" s="111">
        <v>0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</row>
    <row r="12" spans="1:8" ht="25.5" x14ac:dyDescent="0.25">
      <c r="A12" s="93" t="s">
        <v>18</v>
      </c>
      <c r="B12" s="19" t="s">
        <v>23</v>
      </c>
      <c r="C12" s="111">
        <v>0</v>
      </c>
      <c r="D12" s="111">
        <v>0</v>
      </c>
      <c r="E12" s="111">
        <v>0</v>
      </c>
      <c r="F12" s="111">
        <v>0</v>
      </c>
      <c r="G12" s="111">
        <v>0</v>
      </c>
      <c r="H12" s="111">
        <v>0</v>
      </c>
    </row>
    <row r="13" spans="1:8" ht="25.5" x14ac:dyDescent="0.25">
      <c r="A13" s="93" t="s">
        <v>26</v>
      </c>
      <c r="B13" s="90" t="s">
        <v>27</v>
      </c>
      <c r="C13" s="108">
        <v>0</v>
      </c>
      <c r="D13" s="109">
        <v>0</v>
      </c>
      <c r="E13" s="108">
        <v>0</v>
      </c>
      <c r="F13" s="109">
        <v>0</v>
      </c>
      <c r="G13" s="108">
        <v>0</v>
      </c>
      <c r="H13" s="109">
        <v>0</v>
      </c>
    </row>
    <row r="14" spans="1:8" x14ac:dyDescent="0.25">
      <c r="A14" s="93" t="s">
        <v>28</v>
      </c>
      <c r="B14" s="90" t="s">
        <v>29</v>
      </c>
      <c r="C14" s="108">
        <f t="shared" ref="C14:H14" si="1">SUM(C15:C17)</f>
        <v>0</v>
      </c>
      <c r="D14" s="109">
        <f t="shared" si="1"/>
        <v>0</v>
      </c>
      <c r="E14" s="108">
        <f t="shared" si="1"/>
        <v>0</v>
      </c>
      <c r="F14" s="109">
        <f t="shared" si="1"/>
        <v>0</v>
      </c>
      <c r="G14" s="108">
        <f t="shared" si="1"/>
        <v>0</v>
      </c>
      <c r="H14" s="109">
        <f t="shared" si="1"/>
        <v>0</v>
      </c>
    </row>
    <row r="15" spans="1:8" x14ac:dyDescent="0.25">
      <c r="A15" s="93" t="s">
        <v>30</v>
      </c>
      <c r="B15" s="19" t="s">
        <v>31</v>
      </c>
      <c r="C15" s="111">
        <v>0</v>
      </c>
      <c r="D15" s="111">
        <v>0</v>
      </c>
      <c r="E15" s="111">
        <v>0</v>
      </c>
      <c r="F15" s="111">
        <v>0</v>
      </c>
      <c r="G15" s="111">
        <v>0</v>
      </c>
      <c r="H15" s="111">
        <v>0</v>
      </c>
    </row>
    <row r="16" spans="1:8" x14ac:dyDescent="0.25">
      <c r="A16" s="93" t="s">
        <v>32</v>
      </c>
      <c r="B16" s="19" t="s">
        <v>33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</row>
    <row r="17" spans="1:8" x14ac:dyDescent="0.25">
      <c r="A17" s="93" t="s">
        <v>34</v>
      </c>
      <c r="B17" s="19" t="s">
        <v>35</v>
      </c>
      <c r="C17" s="111">
        <v>0</v>
      </c>
      <c r="D17" s="111">
        <v>0</v>
      </c>
      <c r="E17" s="111">
        <v>0</v>
      </c>
      <c r="F17" s="111">
        <v>0</v>
      </c>
      <c r="G17" s="111">
        <v>0</v>
      </c>
      <c r="H17" s="111">
        <v>0</v>
      </c>
    </row>
    <row r="18" spans="1:8" x14ac:dyDescent="0.25">
      <c r="A18" s="93" t="s">
        <v>36</v>
      </c>
      <c r="B18" s="90" t="s">
        <v>37</v>
      </c>
      <c r="C18" s="108">
        <f t="shared" ref="C18:H18" si="2">SUM(C19:C21)</f>
        <v>0</v>
      </c>
      <c r="D18" s="109">
        <f t="shared" si="2"/>
        <v>0</v>
      </c>
      <c r="E18" s="108">
        <f t="shared" si="2"/>
        <v>0</v>
      </c>
      <c r="F18" s="109">
        <f t="shared" si="2"/>
        <v>0</v>
      </c>
      <c r="G18" s="108">
        <f t="shared" si="2"/>
        <v>0</v>
      </c>
      <c r="H18" s="109">
        <f t="shared" si="2"/>
        <v>0</v>
      </c>
    </row>
    <row r="19" spans="1:8" x14ac:dyDescent="0.25">
      <c r="A19" s="93" t="s">
        <v>38</v>
      </c>
      <c r="B19" s="19" t="s">
        <v>39</v>
      </c>
      <c r="C19" s="111">
        <v>0</v>
      </c>
      <c r="D19" s="111">
        <v>0</v>
      </c>
      <c r="E19" s="111">
        <v>0</v>
      </c>
      <c r="F19" s="111">
        <v>0</v>
      </c>
      <c r="G19" s="111">
        <v>0</v>
      </c>
      <c r="H19" s="111">
        <v>0</v>
      </c>
    </row>
    <row r="20" spans="1:8" x14ac:dyDescent="0.25">
      <c r="A20" s="93" t="s">
        <v>40</v>
      </c>
      <c r="B20" s="19" t="s">
        <v>31</v>
      </c>
      <c r="C20" s="111">
        <v>0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</row>
    <row r="21" spans="1:8" x14ac:dyDescent="0.25">
      <c r="A21" s="93" t="s">
        <v>41</v>
      </c>
      <c r="B21" s="19" t="s">
        <v>35</v>
      </c>
      <c r="C21" s="111">
        <v>0</v>
      </c>
      <c r="D21" s="111">
        <v>0</v>
      </c>
      <c r="E21" s="111">
        <v>0</v>
      </c>
      <c r="F21" s="111">
        <v>0</v>
      </c>
      <c r="G21" s="111">
        <v>0</v>
      </c>
      <c r="H21" s="111">
        <v>0</v>
      </c>
    </row>
    <row r="22" spans="1:8" x14ac:dyDescent="0.25">
      <c r="A22" s="94">
        <v>2</v>
      </c>
      <c r="B22" s="90" t="s">
        <v>42</v>
      </c>
      <c r="C22" s="108">
        <f t="shared" ref="C22:H22" si="3">SUM(C23:C25)</f>
        <v>0</v>
      </c>
      <c r="D22" s="109">
        <f t="shared" si="3"/>
        <v>0</v>
      </c>
      <c r="E22" s="108">
        <f t="shared" si="3"/>
        <v>0</v>
      </c>
      <c r="F22" s="109">
        <f t="shared" si="3"/>
        <v>0</v>
      </c>
      <c r="G22" s="108">
        <f t="shared" si="3"/>
        <v>0</v>
      </c>
      <c r="H22" s="109">
        <f t="shared" si="3"/>
        <v>0</v>
      </c>
    </row>
    <row r="23" spans="1:8" x14ac:dyDescent="0.25">
      <c r="A23" s="93" t="s">
        <v>43</v>
      </c>
      <c r="B23" s="19" t="s">
        <v>39</v>
      </c>
      <c r="C23" s="111">
        <v>0</v>
      </c>
      <c r="D23" s="111">
        <v>0</v>
      </c>
      <c r="E23" s="111">
        <v>0</v>
      </c>
      <c r="F23" s="111">
        <v>0</v>
      </c>
      <c r="G23" s="111">
        <v>0</v>
      </c>
      <c r="H23" s="111">
        <v>0</v>
      </c>
    </row>
    <row r="24" spans="1:8" x14ac:dyDescent="0.25">
      <c r="A24" s="93" t="s">
        <v>44</v>
      </c>
      <c r="B24" s="19" t="s">
        <v>31</v>
      </c>
      <c r="C24" s="111">
        <v>0</v>
      </c>
      <c r="D24" s="111">
        <v>0</v>
      </c>
      <c r="E24" s="111">
        <v>0</v>
      </c>
      <c r="F24" s="111">
        <v>0</v>
      </c>
      <c r="G24" s="111">
        <v>0</v>
      </c>
      <c r="H24" s="111">
        <v>0</v>
      </c>
    </row>
    <row r="25" spans="1:8" x14ac:dyDescent="0.25">
      <c r="A25" s="93" t="s">
        <v>45</v>
      </c>
      <c r="B25" s="19" t="s">
        <v>35</v>
      </c>
      <c r="C25" s="111">
        <v>0</v>
      </c>
      <c r="D25" s="111">
        <v>0</v>
      </c>
      <c r="E25" s="111">
        <v>0</v>
      </c>
      <c r="F25" s="111">
        <v>0</v>
      </c>
      <c r="G25" s="111">
        <v>0</v>
      </c>
      <c r="H25" s="111">
        <v>0</v>
      </c>
    </row>
    <row r="26" spans="1:8" x14ac:dyDescent="0.25">
      <c r="A26" s="89">
        <v>3</v>
      </c>
      <c r="B26" s="90" t="s">
        <v>46</v>
      </c>
      <c r="C26" s="111">
        <v>0</v>
      </c>
      <c r="D26" s="111">
        <v>0</v>
      </c>
      <c r="E26" s="111">
        <v>0</v>
      </c>
      <c r="F26" s="111">
        <v>0</v>
      </c>
      <c r="G26" s="111">
        <v>0</v>
      </c>
      <c r="H26" s="111">
        <v>0</v>
      </c>
    </row>
    <row r="27" spans="1:8" x14ac:dyDescent="0.25">
      <c r="A27" s="89">
        <v>4</v>
      </c>
      <c r="B27" s="90" t="s">
        <v>47</v>
      </c>
      <c r="C27" s="111">
        <v>0</v>
      </c>
      <c r="D27" s="111">
        <v>0</v>
      </c>
      <c r="E27" s="111">
        <v>0</v>
      </c>
      <c r="F27" s="111">
        <v>0</v>
      </c>
      <c r="G27" s="111">
        <v>0</v>
      </c>
      <c r="H27" s="111">
        <v>0</v>
      </c>
    </row>
    <row r="28" spans="1:8" x14ac:dyDescent="0.25">
      <c r="A28" s="89">
        <v>5</v>
      </c>
      <c r="B28" s="90" t="s">
        <v>48</v>
      </c>
      <c r="C28" s="108">
        <v>0</v>
      </c>
      <c r="D28" s="109">
        <v>0</v>
      </c>
      <c r="E28" s="108">
        <v>0</v>
      </c>
      <c r="F28" s="109">
        <v>0</v>
      </c>
      <c r="G28" s="108">
        <v>0</v>
      </c>
      <c r="H28" s="109">
        <v>0</v>
      </c>
    </row>
    <row r="29" spans="1:8" x14ac:dyDescent="0.25">
      <c r="A29" s="89">
        <v>6</v>
      </c>
      <c r="B29" s="90" t="s">
        <v>49</v>
      </c>
      <c r="C29" s="110">
        <v>0</v>
      </c>
      <c r="D29" s="112">
        <v>0</v>
      </c>
      <c r="E29" s="110">
        <v>0</v>
      </c>
      <c r="F29" s="112">
        <v>0</v>
      </c>
      <c r="G29" s="111">
        <v>0</v>
      </c>
      <c r="H29" s="112">
        <v>0</v>
      </c>
    </row>
    <row r="30" spans="1:8" x14ac:dyDescent="0.25">
      <c r="A30" s="89">
        <v>7</v>
      </c>
      <c r="B30" s="90" t="s">
        <v>50</v>
      </c>
      <c r="C30" s="108">
        <f t="shared" ref="C30:H30" si="4">SUM(C31:C33)</f>
        <v>0</v>
      </c>
      <c r="D30" s="109">
        <f t="shared" si="4"/>
        <v>0</v>
      </c>
      <c r="E30" s="108">
        <f t="shared" si="4"/>
        <v>0</v>
      </c>
      <c r="F30" s="109">
        <f t="shared" si="4"/>
        <v>0</v>
      </c>
      <c r="G30" s="108">
        <f t="shared" si="4"/>
        <v>0</v>
      </c>
      <c r="H30" s="109">
        <f t="shared" si="4"/>
        <v>0</v>
      </c>
    </row>
    <row r="31" spans="1:8" x14ac:dyDescent="0.25">
      <c r="A31" s="16" t="s">
        <v>51</v>
      </c>
      <c r="B31" s="17" t="s">
        <v>52</v>
      </c>
      <c r="C31" s="110">
        <v>0</v>
      </c>
      <c r="D31" s="110">
        <v>0</v>
      </c>
      <c r="E31" s="110">
        <v>0</v>
      </c>
      <c r="F31" s="110">
        <v>0</v>
      </c>
      <c r="G31" s="110">
        <v>0</v>
      </c>
      <c r="H31" s="110">
        <v>0</v>
      </c>
    </row>
    <row r="32" spans="1:8" x14ac:dyDescent="0.25">
      <c r="A32" s="16" t="s">
        <v>53</v>
      </c>
      <c r="B32" s="17" t="s">
        <v>54</v>
      </c>
      <c r="C32" s="110"/>
      <c r="D32" s="111"/>
      <c r="E32" s="110"/>
      <c r="F32" s="111"/>
      <c r="G32" s="110"/>
      <c r="H32" s="111"/>
    </row>
    <row r="33" spans="1:8" x14ac:dyDescent="0.25">
      <c r="A33" s="16" t="s">
        <v>55</v>
      </c>
      <c r="B33" s="17" t="s">
        <v>56</v>
      </c>
      <c r="C33" s="110">
        <v>0</v>
      </c>
      <c r="D33" s="110">
        <v>0</v>
      </c>
      <c r="E33" s="110">
        <v>0</v>
      </c>
      <c r="F33" s="110">
        <v>0</v>
      </c>
      <c r="G33" s="110">
        <v>0</v>
      </c>
      <c r="H33" s="110">
        <v>0</v>
      </c>
    </row>
    <row r="34" spans="1:8" ht="25.5" x14ac:dyDescent="0.25">
      <c r="A34" s="89">
        <v>8</v>
      </c>
      <c r="B34" s="90" t="s">
        <v>57</v>
      </c>
      <c r="C34" s="108">
        <v>0</v>
      </c>
      <c r="D34" s="109"/>
      <c r="E34" s="108">
        <v>0</v>
      </c>
      <c r="F34" s="109"/>
      <c r="G34" s="108">
        <v>0</v>
      </c>
      <c r="H34" s="109"/>
    </row>
    <row r="35" spans="1:8" ht="25.5" x14ac:dyDescent="0.25">
      <c r="A35" s="89">
        <v>9</v>
      </c>
      <c r="B35" s="90" t="s">
        <v>58</v>
      </c>
      <c r="C35" s="109"/>
      <c r="D35" s="109">
        <v>0</v>
      </c>
      <c r="E35" s="89"/>
      <c r="F35" s="109">
        <v>0</v>
      </c>
      <c r="G35" s="94"/>
      <c r="H35" s="109">
        <v>0</v>
      </c>
    </row>
    <row r="36" spans="1:8" ht="25.5" x14ac:dyDescent="0.25">
      <c r="A36" s="89">
        <v>12</v>
      </c>
      <c r="B36" s="90" t="s">
        <v>87</v>
      </c>
      <c r="C36" s="109">
        <f>'[1]дод 4.3 ІТП'!E40</f>
        <v>0</v>
      </c>
      <c r="D36" s="94"/>
      <c r="E36" s="109">
        <f>'[1]дод 4.3 ІТП'!E41</f>
        <v>0</v>
      </c>
      <c r="F36" s="94"/>
      <c r="G36" s="109">
        <f>'[1]дод 4.3 ІТП'!E42</f>
        <v>0</v>
      </c>
      <c r="H36" s="94"/>
    </row>
    <row r="37" spans="1:8" x14ac:dyDescent="0.25">
      <c r="A37" s="94">
        <v>13</v>
      </c>
      <c r="B37" s="19" t="s">
        <v>65</v>
      </c>
      <c r="C37" s="94">
        <v>0</v>
      </c>
      <c r="D37" s="47">
        <v>0</v>
      </c>
      <c r="E37" s="94">
        <v>0</v>
      </c>
      <c r="F37" s="47">
        <v>0</v>
      </c>
      <c r="G37" s="94">
        <v>0</v>
      </c>
      <c r="H37" s="47">
        <v>0</v>
      </c>
    </row>
    <row r="39" spans="1:8" ht="37.15" customHeight="1" x14ac:dyDescent="0.25">
      <c r="B39" s="24" t="s">
        <v>66</v>
      </c>
      <c r="C39" s="3" t="s">
        <v>77</v>
      </c>
      <c r="F39" s="105" t="s">
        <v>68</v>
      </c>
    </row>
    <row r="40" spans="1:8" x14ac:dyDescent="0.25">
      <c r="B40" s="3" t="s">
        <v>69</v>
      </c>
      <c r="C40" s="49" t="s">
        <v>70</v>
      </c>
      <c r="F40" s="3" t="s">
        <v>71</v>
      </c>
    </row>
  </sheetData>
  <mergeCells count="8">
    <mergeCell ref="A2:H2"/>
    <mergeCell ref="B3:G3"/>
    <mergeCell ref="A4:H4"/>
    <mergeCell ref="A6:A7"/>
    <mergeCell ref="B6:B7"/>
    <mergeCell ref="C6:D6"/>
    <mergeCell ref="E6:F6"/>
    <mergeCell ref="G6:H6"/>
  </mergeCells>
  <pageMargins left="0.51181102362204722" right="0.51181102362204722" top="0.74803149606299213" bottom="0.35433070866141736" header="0" footer="0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C6F58-7E78-4D97-B3FB-30EE32C81848}">
  <sheetPr>
    <tabColor rgb="FF002060"/>
  </sheetPr>
  <dimension ref="A1:I25"/>
  <sheetViews>
    <sheetView topLeftCell="A7" workbookViewId="0">
      <selection activeCell="D21" sqref="D21"/>
    </sheetView>
  </sheetViews>
  <sheetFormatPr defaultColWidth="8.85546875" defaultRowHeight="15.75" x14ac:dyDescent="0.25"/>
  <cols>
    <col min="1" max="1" width="4.42578125" style="132" customWidth="1"/>
    <col min="2" max="2" width="42.7109375" style="116" customWidth="1"/>
    <col min="3" max="3" width="9.42578125" style="117" customWidth="1"/>
    <col min="4" max="4" width="9.5703125" style="116" customWidth="1"/>
    <col min="5" max="5" width="8.85546875" style="116" customWidth="1"/>
    <col min="6" max="6" width="9.42578125" style="116" customWidth="1"/>
    <col min="7" max="7" width="8.85546875" style="116" customWidth="1"/>
    <col min="8" max="8" width="9" style="116" customWidth="1"/>
    <col min="9" max="250" width="8.85546875" style="116" customWidth="1"/>
    <col min="251" max="251" width="46.7109375" style="116" customWidth="1"/>
    <col min="252" max="252" width="13.42578125" style="116" customWidth="1"/>
    <col min="253" max="253" width="13.28515625" style="116" customWidth="1"/>
    <col min="254" max="255" width="15.85546875" style="116" customWidth="1"/>
    <col min="256" max="16384" width="8.85546875" style="116"/>
  </cols>
  <sheetData>
    <row r="1" spans="1:9" ht="18.75" x14ac:dyDescent="0.3">
      <c r="A1" s="2" t="s">
        <v>92</v>
      </c>
      <c r="B1" s="2"/>
      <c r="C1" s="2"/>
      <c r="D1" s="2"/>
      <c r="E1" s="2"/>
      <c r="F1" s="2"/>
      <c r="G1" s="2"/>
      <c r="H1" s="2"/>
      <c r="I1" s="85"/>
    </row>
    <row r="2" spans="1:9" ht="18.75" x14ac:dyDescent="0.3">
      <c r="A2" s="2" t="s">
        <v>93</v>
      </c>
      <c r="B2" s="2"/>
      <c r="C2" s="2"/>
      <c r="D2" s="2"/>
      <c r="E2" s="2"/>
      <c r="F2" s="2"/>
      <c r="G2" s="2"/>
      <c r="H2" s="2"/>
      <c r="I2" s="85"/>
    </row>
    <row r="3" spans="1:9" ht="18.75" x14ac:dyDescent="0.3">
      <c r="A3" s="86" t="s">
        <v>2</v>
      </c>
      <c r="B3" s="86"/>
      <c r="C3" s="86"/>
      <c r="D3" s="86"/>
      <c r="E3" s="86"/>
      <c r="F3" s="86"/>
      <c r="G3" s="86"/>
      <c r="H3" s="86"/>
      <c r="I3" s="85"/>
    </row>
    <row r="4" spans="1:9" x14ac:dyDescent="0.25">
      <c r="A4" s="117"/>
      <c r="B4" s="118"/>
      <c r="C4" s="118"/>
      <c r="D4" s="118"/>
      <c r="F4" s="119"/>
    </row>
    <row r="5" spans="1:9" ht="22.15" customHeight="1" x14ac:dyDescent="0.25">
      <c r="A5" s="120" t="s">
        <v>94</v>
      </c>
      <c r="B5" s="120" t="s">
        <v>95</v>
      </c>
      <c r="C5" s="120" t="s">
        <v>96</v>
      </c>
      <c r="D5" s="120"/>
      <c r="E5" s="120"/>
      <c r="F5" s="120"/>
      <c r="G5" s="120"/>
      <c r="H5" s="120"/>
    </row>
    <row r="6" spans="1:9" x14ac:dyDescent="0.25">
      <c r="A6" s="120"/>
      <c r="B6" s="120"/>
      <c r="C6" s="120" t="s">
        <v>97</v>
      </c>
      <c r="D6" s="120"/>
      <c r="E6" s="121" t="s">
        <v>98</v>
      </c>
      <c r="F6" s="121"/>
      <c r="G6" s="121" t="s">
        <v>99</v>
      </c>
      <c r="H6" s="121"/>
    </row>
    <row r="7" spans="1:9" ht="18" x14ac:dyDescent="0.25">
      <c r="A7" s="120"/>
      <c r="B7" s="120"/>
      <c r="C7" s="122" t="s">
        <v>100</v>
      </c>
      <c r="D7" s="16" t="s">
        <v>101</v>
      </c>
      <c r="E7" s="122" t="s">
        <v>100</v>
      </c>
      <c r="F7" s="16" t="s">
        <v>101</v>
      </c>
      <c r="G7" s="122" t="s">
        <v>100</v>
      </c>
      <c r="H7" s="16" t="s">
        <v>101</v>
      </c>
    </row>
    <row r="8" spans="1:9" x14ac:dyDescent="0.25">
      <c r="A8" s="123">
        <v>1</v>
      </c>
      <c r="B8" s="123">
        <v>2</v>
      </c>
      <c r="C8" s="122">
        <v>3</v>
      </c>
      <c r="D8" s="122">
        <v>4</v>
      </c>
      <c r="E8" s="122">
        <v>5</v>
      </c>
      <c r="F8" s="122">
        <v>6</v>
      </c>
      <c r="G8" s="122">
        <v>7</v>
      </c>
      <c r="H8" s="122">
        <v>8</v>
      </c>
    </row>
    <row r="9" spans="1:9" ht="47.25" x14ac:dyDescent="0.25">
      <c r="A9" s="16">
        <v>1</v>
      </c>
      <c r="B9" s="124" t="s">
        <v>102</v>
      </c>
      <c r="C9" s="125">
        <v>334.30203</v>
      </c>
      <c r="D9" s="125">
        <v>150.59</v>
      </c>
      <c r="E9" s="125">
        <v>0</v>
      </c>
      <c r="F9" s="125">
        <v>0</v>
      </c>
      <c r="G9" s="125">
        <v>0</v>
      </c>
      <c r="H9" s="125">
        <v>0</v>
      </c>
    </row>
    <row r="10" spans="1:9" x14ac:dyDescent="0.25">
      <c r="A10" s="16" t="s">
        <v>12</v>
      </c>
      <c r="B10" s="124" t="s">
        <v>103</v>
      </c>
      <c r="C10" s="125">
        <v>144.22328407802053</v>
      </c>
      <c r="D10" s="125">
        <v>64.965443278387625</v>
      </c>
      <c r="E10" s="125">
        <v>0</v>
      </c>
      <c r="F10" s="125">
        <v>0</v>
      </c>
      <c r="G10" s="125">
        <v>0</v>
      </c>
      <c r="H10" s="125">
        <v>0</v>
      </c>
    </row>
    <row r="11" spans="1:9" ht="31.5" x14ac:dyDescent="0.25">
      <c r="A11" s="16">
        <v>2</v>
      </c>
      <c r="B11" s="124" t="s">
        <v>104</v>
      </c>
      <c r="C11" s="125">
        <v>0</v>
      </c>
      <c r="D11" s="125">
        <v>0</v>
      </c>
      <c r="E11" s="125">
        <v>0</v>
      </c>
      <c r="F11" s="125">
        <v>0</v>
      </c>
      <c r="G11" s="125">
        <v>0</v>
      </c>
      <c r="H11" s="125">
        <v>0</v>
      </c>
    </row>
    <row r="12" spans="1:9" ht="43.9" customHeight="1" x14ac:dyDescent="0.25">
      <c r="A12" s="126">
        <v>3</v>
      </c>
      <c r="B12" s="127" t="s">
        <v>105</v>
      </c>
      <c r="C12" s="128">
        <v>48.173999999999999</v>
      </c>
      <c r="D12" s="128">
        <v>21.7</v>
      </c>
      <c r="E12" s="128">
        <v>0</v>
      </c>
      <c r="F12" s="128">
        <v>0</v>
      </c>
      <c r="G12" s="128">
        <v>0</v>
      </c>
      <c r="H12" s="128">
        <v>0</v>
      </c>
    </row>
    <row r="13" spans="1:9" x14ac:dyDescent="0.25">
      <c r="A13" s="16">
        <v>4</v>
      </c>
      <c r="B13" s="124" t="s">
        <v>106</v>
      </c>
      <c r="C13" s="128">
        <v>0</v>
      </c>
      <c r="D13" s="128">
        <v>0</v>
      </c>
      <c r="E13" s="128">
        <v>0</v>
      </c>
      <c r="F13" s="128">
        <v>0</v>
      </c>
      <c r="G13" s="128">
        <v>0</v>
      </c>
      <c r="H13" s="128">
        <v>0</v>
      </c>
    </row>
    <row r="14" spans="1:9" ht="27.6" customHeight="1" x14ac:dyDescent="0.25">
      <c r="A14" s="16">
        <v>5</v>
      </c>
      <c r="B14" s="129" t="s">
        <v>107</v>
      </c>
      <c r="C14" s="130">
        <v>382.47602999999998</v>
      </c>
      <c r="D14" s="130">
        <v>172.29</v>
      </c>
      <c r="E14" s="130">
        <v>0</v>
      </c>
      <c r="F14" s="130">
        <v>0</v>
      </c>
      <c r="G14" s="130">
        <v>0</v>
      </c>
      <c r="H14" s="130">
        <v>0</v>
      </c>
    </row>
    <row r="15" spans="1:9" ht="22.15" customHeight="1" x14ac:dyDescent="0.25">
      <c r="A15" s="16">
        <v>6</v>
      </c>
      <c r="B15" s="129" t="s">
        <v>108</v>
      </c>
      <c r="C15" s="128">
        <v>13.371558476844847</v>
      </c>
      <c r="D15" s="128">
        <v>6.0232245391193002</v>
      </c>
      <c r="E15" s="128">
        <v>0</v>
      </c>
      <c r="F15" s="128">
        <v>0</v>
      </c>
      <c r="G15" s="128">
        <v>0</v>
      </c>
      <c r="H15" s="128">
        <v>0</v>
      </c>
    </row>
    <row r="16" spans="1:9" x14ac:dyDescent="0.25">
      <c r="A16" s="16" t="s">
        <v>109</v>
      </c>
      <c r="B16" s="124" t="s">
        <v>110</v>
      </c>
      <c r="C16" s="128">
        <v>10.964677951012774</v>
      </c>
      <c r="D16" s="128">
        <v>4.9390441220778261</v>
      </c>
      <c r="E16" s="128">
        <v>0</v>
      </c>
      <c r="F16" s="128">
        <v>0</v>
      </c>
      <c r="G16" s="128">
        <v>0</v>
      </c>
      <c r="H16" s="128">
        <v>0</v>
      </c>
    </row>
    <row r="17" spans="1:8" x14ac:dyDescent="0.25">
      <c r="A17" s="16" t="s">
        <v>111</v>
      </c>
      <c r="B17" s="124" t="s">
        <v>52</v>
      </c>
      <c r="C17" s="128">
        <v>2.4068805258320722</v>
      </c>
      <c r="D17" s="128">
        <v>1.0841804170414739</v>
      </c>
      <c r="E17" s="128">
        <v>0</v>
      </c>
      <c r="F17" s="128">
        <v>0</v>
      </c>
      <c r="G17" s="128">
        <v>0</v>
      </c>
      <c r="H17" s="128">
        <v>0</v>
      </c>
    </row>
    <row r="18" spans="1:8" ht="32.450000000000003" customHeight="1" x14ac:dyDescent="0.25">
      <c r="A18" s="16">
        <v>7</v>
      </c>
      <c r="B18" s="129" t="s">
        <v>112</v>
      </c>
      <c r="C18" s="130">
        <v>395.84758847684481</v>
      </c>
      <c r="D18" s="130">
        <v>178.31322453911929</v>
      </c>
      <c r="E18" s="130">
        <v>0</v>
      </c>
      <c r="F18" s="130">
        <v>0</v>
      </c>
      <c r="G18" s="130">
        <v>0</v>
      </c>
      <c r="H18" s="130">
        <v>0</v>
      </c>
    </row>
    <row r="19" spans="1:8" x14ac:dyDescent="0.25">
      <c r="A19" s="16">
        <v>8</v>
      </c>
      <c r="B19" s="124" t="s">
        <v>113</v>
      </c>
      <c r="C19" s="128">
        <v>79.169517695368967</v>
      </c>
      <c r="D19" s="128">
        <v>35.662644907823861</v>
      </c>
      <c r="E19" s="128">
        <v>0</v>
      </c>
      <c r="F19" s="128">
        <v>0</v>
      </c>
      <c r="G19" s="128">
        <v>0</v>
      </c>
      <c r="H19" s="128">
        <v>0</v>
      </c>
    </row>
    <row r="20" spans="1:8" ht="31.15" customHeight="1" x14ac:dyDescent="0.25">
      <c r="A20" s="16">
        <v>9</v>
      </c>
      <c r="B20" s="129" t="s">
        <v>114</v>
      </c>
      <c r="C20" s="130">
        <v>475.01710617221374</v>
      </c>
      <c r="D20" s="130">
        <v>213.97</v>
      </c>
      <c r="E20" s="130">
        <v>0</v>
      </c>
      <c r="F20" s="130">
        <v>0</v>
      </c>
      <c r="G20" s="130">
        <v>0</v>
      </c>
      <c r="H20" s="130">
        <v>0</v>
      </c>
    </row>
    <row r="21" spans="1:8" ht="34.5" x14ac:dyDescent="0.25">
      <c r="A21" s="16">
        <v>10</v>
      </c>
      <c r="B21" s="127" t="s">
        <v>115</v>
      </c>
      <c r="C21" s="128">
        <v>2220</v>
      </c>
      <c r="D21" s="128" t="s">
        <v>116</v>
      </c>
      <c r="E21" s="131">
        <v>0</v>
      </c>
      <c r="F21" s="128" t="s">
        <v>116</v>
      </c>
      <c r="G21" s="131">
        <v>0</v>
      </c>
      <c r="H21" s="128" t="s">
        <v>116</v>
      </c>
    </row>
    <row r="23" spans="1:8" x14ac:dyDescent="0.25">
      <c r="B23" s="117"/>
      <c r="D23" s="133"/>
    </row>
    <row r="24" spans="1:8" x14ac:dyDescent="0.25">
      <c r="B24" s="24" t="s">
        <v>66</v>
      </c>
      <c r="C24" s="3" t="s">
        <v>77</v>
      </c>
      <c r="D24" s="3"/>
      <c r="E24" s="3"/>
      <c r="F24" s="105" t="s">
        <v>68</v>
      </c>
      <c r="G24" s="3"/>
    </row>
    <row r="25" spans="1:8" x14ac:dyDescent="0.25">
      <c r="B25" s="3" t="s">
        <v>69</v>
      </c>
      <c r="C25" s="49" t="s">
        <v>70</v>
      </c>
      <c r="D25" s="3"/>
      <c r="E25" s="3"/>
      <c r="F25" s="3" t="s">
        <v>71</v>
      </c>
      <c r="G25" s="3"/>
    </row>
  </sheetData>
  <mergeCells count="9">
    <mergeCell ref="A1:H1"/>
    <mergeCell ref="A2:H2"/>
    <mergeCell ref="A3:H3"/>
    <mergeCell ref="A5:A7"/>
    <mergeCell ref="B5:B7"/>
    <mergeCell ref="C5:H5"/>
    <mergeCell ref="C6:D6"/>
    <mergeCell ref="E6:F6"/>
    <mergeCell ref="G6:H6"/>
  </mergeCells>
  <conditionalFormatting sqref="D8 F8 H8">
    <cfRule type="cellIs" dxfId="2" priority="1" operator="equal">
      <formula>0</formula>
    </cfRule>
  </conditionalFormatting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3E7BA-6E29-4CEC-A88F-83BBEDC20FB4}">
  <sheetPr>
    <tabColor rgb="FF002060"/>
    <pageSetUpPr fitToPage="1"/>
  </sheetPr>
  <dimension ref="A1:IR25"/>
  <sheetViews>
    <sheetView topLeftCell="A7" workbookViewId="0">
      <selection activeCell="C9" sqref="C9:D21"/>
    </sheetView>
  </sheetViews>
  <sheetFormatPr defaultRowHeight="15.75" x14ac:dyDescent="0.25"/>
  <cols>
    <col min="1" max="1" width="4.42578125" style="132" customWidth="1"/>
    <col min="2" max="2" width="41.140625" style="116" customWidth="1"/>
    <col min="3" max="3" width="15.7109375" style="117" customWidth="1"/>
    <col min="4" max="4" width="13.42578125" style="116" customWidth="1"/>
    <col min="5" max="246" width="8.85546875" style="116" customWidth="1"/>
    <col min="247" max="247" width="46.7109375" style="116" customWidth="1"/>
    <col min="248" max="248" width="13.42578125" style="116" customWidth="1"/>
    <col min="249" max="249" width="13.28515625" style="116" customWidth="1"/>
    <col min="250" max="251" width="15.85546875" style="116" customWidth="1"/>
    <col min="252" max="252" width="8.85546875" style="116" customWidth="1"/>
  </cols>
  <sheetData>
    <row r="1" spans="1:5" ht="18.75" x14ac:dyDescent="0.3">
      <c r="A1" s="2" t="s">
        <v>117</v>
      </c>
      <c r="B1" s="2"/>
      <c r="C1" s="2"/>
      <c r="D1" s="2"/>
      <c r="E1" s="85"/>
    </row>
    <row r="2" spans="1:5" ht="18.75" x14ac:dyDescent="0.3">
      <c r="A2" s="2" t="s">
        <v>84</v>
      </c>
      <c r="B2" s="2"/>
      <c r="C2" s="2"/>
      <c r="D2" s="2"/>
      <c r="E2" s="85"/>
    </row>
    <row r="3" spans="1:5" ht="18.75" x14ac:dyDescent="0.3">
      <c r="A3" s="86" t="s">
        <v>73</v>
      </c>
      <c r="B3" s="86"/>
      <c r="C3" s="86"/>
      <c r="D3" s="86"/>
      <c r="E3" s="85"/>
    </row>
    <row r="4" spans="1:5" x14ac:dyDescent="0.25">
      <c r="A4" s="117"/>
      <c r="B4" s="118"/>
      <c r="C4" s="118"/>
      <c r="D4" s="118"/>
    </row>
    <row r="5" spans="1:5" ht="39" customHeight="1" x14ac:dyDescent="0.25">
      <c r="A5" s="134" t="s">
        <v>94</v>
      </c>
      <c r="B5" s="134" t="s">
        <v>95</v>
      </c>
      <c r="C5" s="135" t="s">
        <v>96</v>
      </c>
      <c r="D5" s="136"/>
    </row>
    <row r="6" spans="1:5" x14ac:dyDescent="0.25">
      <c r="A6" s="137"/>
      <c r="B6" s="137"/>
      <c r="C6" s="135" t="s">
        <v>97</v>
      </c>
      <c r="D6" s="136"/>
    </row>
    <row r="7" spans="1:5" ht="18" x14ac:dyDescent="0.25">
      <c r="A7" s="138"/>
      <c r="B7" s="138"/>
      <c r="C7" s="122" t="s">
        <v>100</v>
      </c>
      <c r="D7" s="16" t="s">
        <v>101</v>
      </c>
    </row>
    <row r="8" spans="1:5" x14ac:dyDescent="0.25">
      <c r="A8" s="123">
        <v>1</v>
      </c>
      <c r="B8" s="123">
        <v>2</v>
      </c>
      <c r="C8" s="122">
        <v>3</v>
      </c>
      <c r="D8" s="122">
        <v>4</v>
      </c>
    </row>
    <row r="9" spans="1:5" ht="47.25" x14ac:dyDescent="0.25">
      <c r="A9" s="16">
        <v>1</v>
      </c>
      <c r="B9" s="124" t="s">
        <v>102</v>
      </c>
      <c r="C9" s="125">
        <v>4.980350926440968</v>
      </c>
      <c r="D9" s="125">
        <v>138.49696680870321</v>
      </c>
    </row>
    <row r="10" spans="1:5" x14ac:dyDescent="0.25">
      <c r="A10" s="16" t="s">
        <v>12</v>
      </c>
      <c r="B10" s="124" t="s">
        <v>103</v>
      </c>
      <c r="C10" s="125">
        <v>2.3361675319827619</v>
      </c>
      <c r="D10" s="125">
        <v>64.965726695849881</v>
      </c>
    </row>
    <row r="11" spans="1:5" ht="31.5" x14ac:dyDescent="0.25">
      <c r="A11" s="16">
        <v>2</v>
      </c>
      <c r="B11" s="124" t="s">
        <v>104</v>
      </c>
      <c r="C11" s="125">
        <v>0</v>
      </c>
      <c r="D11" s="125">
        <v>0</v>
      </c>
    </row>
    <row r="12" spans="1:5" ht="43.9" customHeight="1" x14ac:dyDescent="0.25">
      <c r="A12" s="126">
        <v>3</v>
      </c>
      <c r="B12" s="127" t="s">
        <v>105</v>
      </c>
      <c r="C12" s="128">
        <v>0.78033200000000003</v>
      </c>
      <c r="D12" s="128">
        <v>21.7</v>
      </c>
    </row>
    <row r="13" spans="1:5" x14ac:dyDescent="0.25">
      <c r="A13" s="16">
        <v>4</v>
      </c>
      <c r="B13" s="124" t="s">
        <v>106</v>
      </c>
      <c r="C13" s="128">
        <v>0</v>
      </c>
      <c r="D13" s="128">
        <v>0</v>
      </c>
    </row>
    <row r="14" spans="1:5" ht="27.6" customHeight="1" x14ac:dyDescent="0.25">
      <c r="A14" s="16">
        <v>5</v>
      </c>
      <c r="B14" s="129" t="s">
        <v>107</v>
      </c>
      <c r="C14" s="130">
        <v>5.7606829264409676</v>
      </c>
      <c r="D14" s="130">
        <v>160.19696680870319</v>
      </c>
    </row>
    <row r="15" spans="1:5" x14ac:dyDescent="0.25">
      <c r="A15" s="16">
        <v>6</v>
      </c>
      <c r="B15" s="124" t="s">
        <v>108</v>
      </c>
      <c r="C15" s="128">
        <v>0.19921403705763874</v>
      </c>
      <c r="D15" s="128">
        <v>5.539878672348129</v>
      </c>
    </row>
    <row r="16" spans="1:5" x14ac:dyDescent="0.25">
      <c r="A16" s="16" t="s">
        <v>109</v>
      </c>
      <c r="B16" s="124" t="s">
        <v>110</v>
      </c>
      <c r="C16" s="128">
        <v>0.16335551038726376</v>
      </c>
      <c r="D16" s="128">
        <v>4.5427005113254655</v>
      </c>
    </row>
    <row r="17" spans="1:7" x14ac:dyDescent="0.25">
      <c r="A17" s="16" t="s">
        <v>111</v>
      </c>
      <c r="B17" s="124" t="s">
        <v>52</v>
      </c>
      <c r="C17" s="128">
        <v>3.5858526670374972E-2</v>
      </c>
      <c r="D17" s="128">
        <v>0.99717816102266321</v>
      </c>
    </row>
    <row r="18" spans="1:7" ht="32.450000000000003" customHeight="1" x14ac:dyDescent="0.25">
      <c r="A18" s="16">
        <v>7</v>
      </c>
      <c r="B18" s="129" t="s">
        <v>112</v>
      </c>
      <c r="C18" s="130">
        <v>5.9598969634986059</v>
      </c>
      <c r="D18" s="130">
        <v>165.73684548105132</v>
      </c>
    </row>
    <row r="19" spans="1:7" x14ac:dyDescent="0.25">
      <c r="A19" s="16">
        <v>8</v>
      </c>
      <c r="B19" s="124" t="s">
        <v>113</v>
      </c>
      <c r="C19" s="128">
        <v>1.1919793926997213</v>
      </c>
      <c r="D19" s="128">
        <v>33.15</v>
      </c>
    </row>
    <row r="20" spans="1:7" ht="31.15" customHeight="1" x14ac:dyDescent="0.25">
      <c r="A20" s="16">
        <v>9</v>
      </c>
      <c r="B20" s="129" t="s">
        <v>114</v>
      </c>
      <c r="C20" s="130">
        <v>7.1518763561983274</v>
      </c>
      <c r="D20" s="130">
        <v>198.88684548105132</v>
      </c>
    </row>
    <row r="21" spans="1:7" ht="34.5" x14ac:dyDescent="0.25">
      <c r="A21" s="16">
        <v>10</v>
      </c>
      <c r="B21" s="127" t="s">
        <v>115</v>
      </c>
      <c r="C21" s="128">
        <v>35.96</v>
      </c>
      <c r="D21" s="128" t="s">
        <v>116</v>
      </c>
    </row>
    <row r="23" spans="1:7" x14ac:dyDescent="0.25">
      <c r="B23" s="117"/>
      <c r="D23" s="133"/>
    </row>
    <row r="24" spans="1:7" x14ac:dyDescent="0.25">
      <c r="B24" s="24" t="s">
        <v>66</v>
      </c>
      <c r="C24" s="3" t="s">
        <v>77</v>
      </c>
      <c r="D24" s="3"/>
      <c r="E24" s="105" t="s">
        <v>68</v>
      </c>
      <c r="G24" s="3"/>
    </row>
    <row r="25" spans="1:7" x14ac:dyDescent="0.25">
      <c r="B25" s="3" t="s">
        <v>69</v>
      </c>
      <c r="C25" s="49" t="s">
        <v>70</v>
      </c>
      <c r="D25" s="3"/>
      <c r="E25" s="26" t="s">
        <v>71</v>
      </c>
      <c r="G25" s="3"/>
    </row>
  </sheetData>
  <mergeCells count="7">
    <mergeCell ref="A1:D1"/>
    <mergeCell ref="A2:D2"/>
    <mergeCell ref="A3:D3"/>
    <mergeCell ref="A5:A7"/>
    <mergeCell ref="B5:B7"/>
    <mergeCell ref="C5:D5"/>
    <mergeCell ref="C6:D6"/>
  </mergeCells>
  <conditionalFormatting sqref="D8">
    <cfRule type="cellIs" dxfId="1" priority="1" operator="equal">
      <formula>0</formula>
    </cfRule>
  </conditionalFormatting>
  <pageMargins left="0.7" right="0.7" top="0.75" bottom="0.75" header="0.3" footer="0.3"/>
  <pageSetup paperSize="9" scale="94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965B-B9A8-45A0-85AC-000959277C5C}">
  <sheetPr>
    <tabColor rgb="FF002060"/>
    <pageSetUpPr fitToPage="1"/>
  </sheetPr>
  <dimension ref="A1:IR25"/>
  <sheetViews>
    <sheetView tabSelected="1" workbookViewId="0">
      <selection activeCell="C9" sqref="C9:D21"/>
    </sheetView>
  </sheetViews>
  <sheetFormatPr defaultRowHeight="15.75" x14ac:dyDescent="0.25"/>
  <cols>
    <col min="1" max="1" width="4.42578125" style="132" customWidth="1"/>
    <col min="2" max="2" width="41.140625" style="116" customWidth="1"/>
    <col min="3" max="3" width="15.7109375" style="117" customWidth="1"/>
    <col min="4" max="4" width="13.42578125" style="116" customWidth="1"/>
    <col min="5" max="246" width="8.85546875" style="116" customWidth="1"/>
    <col min="247" max="247" width="46.7109375" style="116" customWidth="1"/>
    <col min="248" max="248" width="13.42578125" style="116" customWidth="1"/>
    <col min="249" max="249" width="13.28515625" style="116" customWidth="1"/>
    <col min="250" max="251" width="15.85546875" style="116" customWidth="1"/>
    <col min="252" max="252" width="8.85546875" style="116" customWidth="1"/>
  </cols>
  <sheetData>
    <row r="1" spans="1:5" ht="18.75" x14ac:dyDescent="0.3">
      <c r="A1" s="2" t="s">
        <v>117</v>
      </c>
      <c r="B1" s="2"/>
      <c r="C1" s="2"/>
      <c r="D1" s="2"/>
      <c r="E1" s="85"/>
    </row>
    <row r="2" spans="1:5" ht="18.75" x14ac:dyDescent="0.3">
      <c r="A2" s="2" t="s">
        <v>84</v>
      </c>
      <c r="B2" s="2"/>
      <c r="C2" s="2"/>
      <c r="D2" s="2"/>
      <c r="E2" s="85"/>
    </row>
    <row r="3" spans="1:5" ht="18.75" x14ac:dyDescent="0.3">
      <c r="A3" s="86" t="s">
        <v>118</v>
      </c>
      <c r="B3" s="86"/>
      <c r="C3" s="86"/>
      <c r="D3" s="86"/>
      <c r="E3" s="85"/>
    </row>
    <row r="4" spans="1:5" x14ac:dyDescent="0.25">
      <c r="A4" s="117"/>
      <c r="B4" s="118"/>
      <c r="C4" s="118"/>
      <c r="D4" s="118"/>
    </row>
    <row r="5" spans="1:5" ht="39" customHeight="1" x14ac:dyDescent="0.25">
      <c r="A5" s="120" t="s">
        <v>94</v>
      </c>
      <c r="B5" s="120" t="s">
        <v>95</v>
      </c>
      <c r="C5" s="120" t="s">
        <v>96</v>
      </c>
      <c r="D5" s="120"/>
    </row>
    <row r="6" spans="1:5" x14ac:dyDescent="0.25">
      <c r="A6" s="120"/>
      <c r="B6" s="120"/>
      <c r="C6" s="120" t="s">
        <v>97</v>
      </c>
      <c r="D6" s="120"/>
    </row>
    <row r="7" spans="1:5" ht="18" x14ac:dyDescent="0.25">
      <c r="A7" s="120"/>
      <c r="B7" s="120"/>
      <c r="C7" s="122" t="s">
        <v>100</v>
      </c>
      <c r="D7" s="16" t="s">
        <v>101</v>
      </c>
    </row>
    <row r="8" spans="1:5" x14ac:dyDescent="0.25">
      <c r="A8" s="123">
        <v>1</v>
      </c>
      <c r="B8" s="123">
        <v>2</v>
      </c>
      <c r="C8" s="122">
        <v>3</v>
      </c>
      <c r="D8" s="122">
        <v>4</v>
      </c>
    </row>
    <row r="9" spans="1:5" ht="47.25" x14ac:dyDescent="0.25">
      <c r="A9" s="16">
        <v>1</v>
      </c>
      <c r="B9" s="124" t="s">
        <v>102</v>
      </c>
      <c r="C9" s="125">
        <f>'[1]дод 11.2 ЯУ'!C13</f>
        <v>15.987043801061677</v>
      </c>
      <c r="D9" s="125">
        <f>'[1]дод 11.2 ЯУ'!D13</f>
        <v>110.40776105705579</v>
      </c>
    </row>
    <row r="10" spans="1:5" x14ac:dyDescent="0.25">
      <c r="A10" s="16" t="s">
        <v>12</v>
      </c>
      <c r="B10" s="124" t="s">
        <v>103</v>
      </c>
      <c r="C10" s="125">
        <f>'[1]дод 11.2 ЯУ'!C14</f>
        <v>9.4069933704538595</v>
      </c>
      <c r="D10" s="125">
        <f>'[1]дод 11.2 ЯУ'!D14</f>
        <v>64.965423829101255</v>
      </c>
    </row>
    <row r="11" spans="1:5" ht="31.5" x14ac:dyDescent="0.25">
      <c r="A11" s="16">
        <v>2</v>
      </c>
      <c r="B11" s="124" t="s">
        <v>104</v>
      </c>
      <c r="C11" s="125">
        <f>'[1]додаток 11'!C14</f>
        <v>0</v>
      </c>
      <c r="D11" s="125">
        <f>'[1]додаток 11'!D14</f>
        <v>0</v>
      </c>
    </row>
    <row r="12" spans="1:5" ht="43.9" customHeight="1" x14ac:dyDescent="0.25">
      <c r="A12" s="126">
        <v>3</v>
      </c>
      <c r="B12" s="127" t="s">
        <v>105</v>
      </c>
      <c r="C12" s="128">
        <f>'[1]дод 11.2 ЯУ'!C19</f>
        <v>3.1421599999999996</v>
      </c>
      <c r="D12" s="128">
        <f>'[1]дод 11.2 ЯУ'!D19</f>
        <v>21.7</v>
      </c>
    </row>
    <row r="13" spans="1:5" x14ac:dyDescent="0.25">
      <c r="A13" s="16">
        <v>4</v>
      </c>
      <c r="B13" s="124" t="s">
        <v>106</v>
      </c>
      <c r="C13" s="128">
        <v>0</v>
      </c>
      <c r="D13" s="128">
        <v>0</v>
      </c>
    </row>
    <row r="14" spans="1:5" ht="27.6" customHeight="1" x14ac:dyDescent="0.25">
      <c r="A14" s="16">
        <v>5</v>
      </c>
      <c r="B14" s="129" t="s">
        <v>107</v>
      </c>
      <c r="C14" s="130">
        <f>C9+C11+C12+C13</f>
        <v>19.129203801061678</v>
      </c>
      <c r="D14" s="130">
        <f>D9+D11+D12+D13</f>
        <v>132.1077610570558</v>
      </c>
    </row>
    <row r="15" spans="1:5" x14ac:dyDescent="0.25">
      <c r="A15" s="16">
        <v>6</v>
      </c>
      <c r="B15" s="124" t="s">
        <v>108</v>
      </c>
      <c r="C15" s="128">
        <f>'[1]дод 11.2 ЯУ'!C22</f>
        <v>0.63948175204246727</v>
      </c>
      <c r="D15" s="128">
        <f>'[1]дод 11.2 ЯУ'!D22</f>
        <v>4.4163104422822332</v>
      </c>
    </row>
    <row r="16" spans="1:5" x14ac:dyDescent="0.25">
      <c r="A16" s="16" t="s">
        <v>109</v>
      </c>
      <c r="B16" s="124" t="s">
        <v>110</v>
      </c>
      <c r="C16" s="128">
        <f>+C15-C17</f>
        <v>0.52437503667482321</v>
      </c>
      <c r="D16" s="128">
        <f>D15-D17</f>
        <v>3.6213745626714315</v>
      </c>
    </row>
    <row r="17" spans="1:7" x14ac:dyDescent="0.25">
      <c r="A17" s="16" t="s">
        <v>111</v>
      </c>
      <c r="B17" s="124" t="s">
        <v>52</v>
      </c>
      <c r="C17" s="128">
        <f>0.18*C15</f>
        <v>0.11510671536764411</v>
      </c>
      <c r="D17" s="128">
        <f>0.18*D15</f>
        <v>0.79493587961080192</v>
      </c>
    </row>
    <row r="18" spans="1:7" ht="32.450000000000003" customHeight="1" x14ac:dyDescent="0.25">
      <c r="A18" s="16">
        <v>7</v>
      </c>
      <c r="B18" s="129" t="s">
        <v>112</v>
      </c>
      <c r="C18" s="130">
        <f>C14+C15</f>
        <v>19.768685553104145</v>
      </c>
      <c r="D18" s="130">
        <f>D14+D15</f>
        <v>136.52407149933802</v>
      </c>
    </row>
    <row r="19" spans="1:7" x14ac:dyDescent="0.25">
      <c r="A19" s="16">
        <v>8</v>
      </c>
      <c r="B19" s="124" t="s">
        <v>113</v>
      </c>
      <c r="C19" s="128">
        <f>C18*20%</f>
        <v>3.9537371106208292</v>
      </c>
      <c r="D19" s="128">
        <f>ROUND(D18*20%,2)</f>
        <v>27.3</v>
      </c>
    </row>
    <row r="20" spans="1:7" ht="31.15" customHeight="1" x14ac:dyDescent="0.25">
      <c r="A20" s="16">
        <v>9</v>
      </c>
      <c r="B20" s="129" t="s">
        <v>114</v>
      </c>
      <c r="C20" s="130">
        <f>C18+C19</f>
        <v>23.722422663724974</v>
      </c>
      <c r="D20" s="130">
        <f>D18+D19</f>
        <v>163.82407149933803</v>
      </c>
    </row>
    <row r="21" spans="1:7" ht="34.5" x14ac:dyDescent="0.25">
      <c r="A21" s="16">
        <v>10</v>
      </c>
      <c r="B21" s="127" t="s">
        <v>115</v>
      </c>
      <c r="C21" s="128">
        <f>'[1]дод 11.2 ЯУ'!C33</f>
        <v>144.79999999999998</v>
      </c>
      <c r="D21" s="128" t="s">
        <v>116</v>
      </c>
    </row>
    <row r="23" spans="1:7" x14ac:dyDescent="0.25">
      <c r="B23" s="117"/>
      <c r="D23" s="133"/>
    </row>
    <row r="24" spans="1:7" x14ac:dyDescent="0.25">
      <c r="B24" s="24" t="s">
        <v>66</v>
      </c>
      <c r="C24" s="3" t="s">
        <v>77</v>
      </c>
      <c r="D24" s="3"/>
      <c r="E24" s="105" t="s">
        <v>68</v>
      </c>
      <c r="G24" s="3"/>
    </row>
    <row r="25" spans="1:7" x14ac:dyDescent="0.25">
      <c r="B25" s="3" t="s">
        <v>69</v>
      </c>
      <c r="C25" s="49" t="s">
        <v>70</v>
      </c>
      <c r="D25" s="3"/>
      <c r="E25" s="26" t="s">
        <v>71</v>
      </c>
      <c r="G25" s="3"/>
    </row>
  </sheetData>
  <mergeCells count="7">
    <mergeCell ref="A1:D1"/>
    <mergeCell ref="A2:D2"/>
    <mergeCell ref="A3:D3"/>
    <mergeCell ref="A5:A7"/>
    <mergeCell ref="B5:B7"/>
    <mergeCell ref="C5:D5"/>
    <mergeCell ref="C6:D6"/>
  </mergeCells>
  <conditionalFormatting sqref="D8">
    <cfRule type="cellIs" dxfId="0" priority="1" operator="equal">
      <formula>0</formula>
    </cfRule>
  </conditionalFormatting>
  <pageMargins left="0.7" right="0.7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92537-4B55-4E82-B8F8-5484ABD009AC}">
  <sheetPr>
    <tabColor rgb="FF002060"/>
    <pageSetUpPr fitToPage="1"/>
  </sheetPr>
  <dimension ref="A2:H48"/>
  <sheetViews>
    <sheetView zoomScale="85" zoomScaleNormal="85" workbookViewId="0">
      <selection activeCell="J44" sqref="J44"/>
    </sheetView>
  </sheetViews>
  <sheetFormatPr defaultColWidth="8.85546875" defaultRowHeight="15" x14ac:dyDescent="0.25"/>
  <cols>
    <col min="1" max="1" width="8.85546875" style="3" customWidth="1"/>
    <col min="2" max="2" width="33.7109375" style="3" customWidth="1"/>
    <col min="3" max="3" width="12.28515625" style="3" customWidth="1"/>
    <col min="4" max="4" width="10.28515625" style="3" customWidth="1"/>
    <col min="5" max="5" width="11.5703125" style="3" customWidth="1"/>
    <col min="6" max="6" width="10.28515625" style="3" customWidth="1"/>
    <col min="7" max="7" width="14.85546875" style="3" customWidth="1"/>
    <col min="8" max="8" width="10.28515625" style="3" customWidth="1"/>
    <col min="9" max="16384" width="8.85546875" style="3"/>
  </cols>
  <sheetData>
    <row r="2" spans="1:8" ht="18.75" x14ac:dyDescent="0.3">
      <c r="A2" s="1"/>
      <c r="B2" s="2" t="s">
        <v>0</v>
      </c>
      <c r="C2" s="2"/>
      <c r="D2" s="2"/>
      <c r="E2" s="2"/>
      <c r="F2" s="2"/>
      <c r="G2" s="2"/>
    </row>
    <row r="3" spans="1:8" ht="18.75" x14ac:dyDescent="0.3">
      <c r="A3" s="4"/>
      <c r="B3" s="2" t="s">
        <v>1</v>
      </c>
      <c r="C3" s="2"/>
      <c r="D3" s="2"/>
      <c r="E3" s="2"/>
      <c r="F3" s="2"/>
      <c r="G3" s="2"/>
    </row>
    <row r="4" spans="1:8" ht="15.75" x14ac:dyDescent="0.25">
      <c r="A4" s="4"/>
      <c r="B4" s="5"/>
      <c r="C4" s="5"/>
      <c r="D4" s="5"/>
      <c r="E4" s="5"/>
      <c r="F4" s="5"/>
      <c r="G4" s="5"/>
    </row>
    <row r="5" spans="1:8" x14ac:dyDescent="0.25">
      <c r="B5" s="6" t="s">
        <v>2</v>
      </c>
      <c r="C5" s="6"/>
      <c r="D5" s="6"/>
      <c r="E5" s="6"/>
      <c r="F5" s="6"/>
      <c r="G5" s="6"/>
    </row>
    <row r="6" spans="1:8" ht="30" customHeight="1" x14ac:dyDescent="0.25">
      <c r="A6" s="7" t="s">
        <v>3</v>
      </c>
      <c r="B6" s="7" t="s">
        <v>4</v>
      </c>
      <c r="C6" s="8" t="s">
        <v>5</v>
      </c>
      <c r="D6" s="9"/>
      <c r="E6" s="10" t="s">
        <v>6</v>
      </c>
      <c r="F6" s="11"/>
      <c r="G6" s="10" t="s">
        <v>7</v>
      </c>
      <c r="H6" s="11"/>
    </row>
    <row r="7" spans="1:8" ht="24" customHeight="1" x14ac:dyDescent="0.25">
      <c r="A7" s="7"/>
      <c r="B7" s="7"/>
      <c r="C7" s="12" t="s">
        <v>8</v>
      </c>
      <c r="D7" s="12" t="s">
        <v>9</v>
      </c>
      <c r="E7" s="12" t="s">
        <v>10</v>
      </c>
      <c r="F7" s="12" t="s">
        <v>9</v>
      </c>
      <c r="G7" s="12" t="s">
        <v>10</v>
      </c>
      <c r="H7" s="12" t="s">
        <v>9</v>
      </c>
    </row>
    <row r="8" spans="1:8" x14ac:dyDescent="0.25">
      <c r="A8" s="13">
        <v>1</v>
      </c>
      <c r="B8" s="14" t="s">
        <v>11</v>
      </c>
      <c r="C8" s="15">
        <v>98280.71000193512</v>
      </c>
      <c r="D8" s="15">
        <v>2897.6930141530606</v>
      </c>
      <c r="E8" s="15">
        <v>26299.232429617543</v>
      </c>
      <c r="F8" s="15">
        <v>4032.01</v>
      </c>
      <c r="G8" s="15">
        <v>5990.0288914430175</v>
      </c>
      <c r="H8" s="15">
        <v>4032.0091867157321</v>
      </c>
    </row>
    <row r="9" spans="1:8" x14ac:dyDescent="0.25">
      <c r="A9" s="16" t="s">
        <v>12</v>
      </c>
      <c r="B9" s="17" t="s">
        <v>13</v>
      </c>
      <c r="C9" s="15">
        <v>67693.17727430792</v>
      </c>
      <c r="D9" s="15">
        <v>2001.2990236711344</v>
      </c>
      <c r="E9" s="15">
        <v>20455.653285135566</v>
      </c>
      <c r="F9" s="15">
        <v>3139.4243034178226</v>
      </c>
      <c r="G9" s="15">
        <v>4659.0828902280618</v>
      </c>
      <c r="H9" s="15">
        <v>3139.4239929079617</v>
      </c>
    </row>
    <row r="10" spans="1:8" ht="30" x14ac:dyDescent="0.25">
      <c r="A10" s="16" t="s">
        <v>14</v>
      </c>
      <c r="B10" s="17" t="s">
        <v>15</v>
      </c>
      <c r="C10" s="18">
        <v>45002.659999999996</v>
      </c>
      <c r="D10" s="18">
        <v>1299.3088655677525</v>
      </c>
      <c r="E10" s="18">
        <v>15285.245243242469</v>
      </c>
      <c r="F10" s="18">
        <v>2295.6503990612141</v>
      </c>
      <c r="G10" s="18">
        <v>3481.4600353331239</v>
      </c>
      <c r="H10" s="18">
        <v>2295.6502888770065</v>
      </c>
    </row>
    <row r="11" spans="1:8" x14ac:dyDescent="0.25">
      <c r="A11" s="16" t="s">
        <v>16</v>
      </c>
      <c r="B11" s="17" t="s">
        <v>17</v>
      </c>
      <c r="C11" s="18">
        <v>10430.604689203126</v>
      </c>
      <c r="D11" s="18">
        <v>301.15057967493914</v>
      </c>
      <c r="E11" s="18">
        <v>1992.709401210067</v>
      </c>
      <c r="F11" s="18">
        <v>299.27973410327292</v>
      </c>
      <c r="G11" s="18">
        <v>453.86372692982479</v>
      </c>
      <c r="H11" s="18">
        <v>299.27999999999997</v>
      </c>
    </row>
    <row r="12" spans="1:8" x14ac:dyDescent="0.25">
      <c r="A12" s="16" t="s">
        <v>18</v>
      </c>
      <c r="B12" s="19" t="s">
        <v>19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</row>
    <row r="13" spans="1:8" ht="30" x14ac:dyDescent="0.25">
      <c r="A13" s="16" t="s">
        <v>20</v>
      </c>
      <c r="B13" s="17" t="s">
        <v>21</v>
      </c>
      <c r="C13" s="18">
        <v>116.40701705589488</v>
      </c>
      <c r="D13" s="18">
        <v>3.7151600697886824</v>
      </c>
      <c r="E13" s="18">
        <v>22.238917509184596</v>
      </c>
      <c r="F13" s="18">
        <v>3.711191877035493</v>
      </c>
      <c r="G13" s="18">
        <v>5.0651831006940826</v>
      </c>
      <c r="H13" s="18">
        <v>3.7111781967961055</v>
      </c>
    </row>
    <row r="14" spans="1:8" ht="30" x14ac:dyDescent="0.25">
      <c r="A14" s="16" t="s">
        <v>22</v>
      </c>
      <c r="B14" s="17" t="s">
        <v>23</v>
      </c>
      <c r="C14" s="18">
        <v>1034.9658403614096</v>
      </c>
      <c r="D14" s="18">
        <v>31.994418358654215</v>
      </c>
      <c r="E14" s="18">
        <v>197.72450605421417</v>
      </c>
      <c r="F14" s="18">
        <v>31.901520804738947</v>
      </c>
      <c r="G14" s="18">
        <v>45.034153584376135</v>
      </c>
      <c r="H14" s="18">
        <v>31.901269028582114</v>
      </c>
    </row>
    <row r="15" spans="1:8" ht="30" x14ac:dyDescent="0.25">
      <c r="A15" s="16" t="s">
        <v>24</v>
      </c>
      <c r="B15" s="20" t="s">
        <v>25</v>
      </c>
      <c r="C15" s="18">
        <v>11108.539727687505</v>
      </c>
      <c r="D15" s="18">
        <v>365.13</v>
      </c>
      <c r="E15" s="18">
        <v>2957.7352171196271</v>
      </c>
      <c r="F15" s="18">
        <v>508.88145757156099</v>
      </c>
      <c r="G15" s="18">
        <v>673.65979128004312</v>
      </c>
      <c r="H15" s="18">
        <v>508.88125680557727</v>
      </c>
    </row>
    <row r="16" spans="1:8" ht="42.75" x14ac:dyDescent="0.25">
      <c r="A16" s="16" t="s">
        <v>26</v>
      </c>
      <c r="B16" s="14" t="s">
        <v>27</v>
      </c>
      <c r="C16" s="15">
        <v>7513.2988715163319</v>
      </c>
      <c r="D16" s="15">
        <v>222.69601968993325</v>
      </c>
      <c r="E16" s="15">
        <v>1435.3742416169925</v>
      </c>
      <c r="F16" s="15">
        <v>222.6985310265724</v>
      </c>
      <c r="G16" s="15">
        <v>326.92388686667476</v>
      </c>
      <c r="H16" s="15">
        <v>222.6985310265724</v>
      </c>
    </row>
    <row r="17" spans="1:8" x14ac:dyDescent="0.25">
      <c r="A17" s="16" t="s">
        <v>28</v>
      </c>
      <c r="B17" s="14" t="s">
        <v>29</v>
      </c>
      <c r="C17" s="15">
        <v>6799.1272068238031</v>
      </c>
      <c r="D17" s="15">
        <v>201.34010673712328</v>
      </c>
      <c r="E17" s="15">
        <v>1298.9356905727027</v>
      </c>
      <c r="F17" s="15">
        <v>200.34</v>
      </c>
      <c r="G17" s="15">
        <v>295.84835260349365</v>
      </c>
      <c r="H17" s="15">
        <v>200.34333443925644</v>
      </c>
    </row>
    <row r="18" spans="1:8" x14ac:dyDescent="0.25">
      <c r="A18" s="16" t="s">
        <v>30</v>
      </c>
      <c r="B18" s="17" t="s">
        <v>31</v>
      </c>
      <c r="C18" s="18">
        <v>1652.9254763311992</v>
      </c>
      <c r="D18" s="18">
        <v>48.991910299957034</v>
      </c>
      <c r="E18" s="18">
        <v>315.78228054163247</v>
      </c>
      <c r="F18" s="18">
        <v>48.75329701401192</v>
      </c>
      <c r="G18" s="18">
        <v>71.923243127167908</v>
      </c>
      <c r="H18" s="18">
        <v>48.752633752133235</v>
      </c>
    </row>
    <row r="19" spans="1:8" x14ac:dyDescent="0.25">
      <c r="A19" s="16" t="s">
        <v>32</v>
      </c>
      <c r="B19" s="17" t="s">
        <v>33</v>
      </c>
      <c r="C19" s="18">
        <v>4102.4426562051767</v>
      </c>
      <c r="D19" s="18">
        <v>121.09160236907734</v>
      </c>
      <c r="E19" s="18">
        <v>783.74900521417442</v>
      </c>
      <c r="F19" s="18">
        <v>120.47290647621659</v>
      </c>
      <c r="G19" s="18">
        <v>178.50833858064848</v>
      </c>
      <c r="H19" s="18">
        <v>120.47119736511664</v>
      </c>
    </row>
    <row r="20" spans="1:8" x14ac:dyDescent="0.25">
      <c r="A20" s="16" t="s">
        <v>34</v>
      </c>
      <c r="B20" s="17" t="s">
        <v>35</v>
      </c>
      <c r="C20" s="18">
        <v>1043.7590742874268</v>
      </c>
      <c r="D20" s="18">
        <v>31.256594068088909</v>
      </c>
      <c r="E20" s="18">
        <v>199.40440481689581</v>
      </c>
      <c r="F20" s="18">
        <v>31.124002746283907</v>
      </c>
      <c r="G20" s="18">
        <v>45.41677089567726</v>
      </c>
      <c r="H20" s="18">
        <v>31.119503322006572</v>
      </c>
    </row>
    <row r="21" spans="1:8" ht="28.5" x14ac:dyDescent="0.25">
      <c r="A21" s="16" t="s">
        <v>36</v>
      </c>
      <c r="B21" s="14" t="s">
        <v>37</v>
      </c>
      <c r="C21" s="15">
        <v>16275.10664928706</v>
      </c>
      <c r="D21" s="15">
        <v>472.36086405486986</v>
      </c>
      <c r="E21" s="15">
        <v>3109.2692122922826</v>
      </c>
      <c r="F21" s="15">
        <v>469.5511059427987</v>
      </c>
      <c r="G21" s="15">
        <v>708.17376174478761</v>
      </c>
      <c r="H21" s="15">
        <v>469.55</v>
      </c>
    </row>
    <row r="22" spans="1:8" x14ac:dyDescent="0.25">
      <c r="A22" s="16" t="s">
        <v>38</v>
      </c>
      <c r="B22" s="17" t="s">
        <v>39</v>
      </c>
      <c r="C22" s="18">
        <v>9698.193103948799</v>
      </c>
      <c r="D22" s="18">
        <v>281.66561828604989</v>
      </c>
      <c r="E22" s="18">
        <v>1852.7862141102626</v>
      </c>
      <c r="F22" s="18">
        <v>279.99805241419438</v>
      </c>
      <c r="G22" s="18">
        <v>421.99452455518229</v>
      </c>
      <c r="H22" s="18">
        <v>280</v>
      </c>
    </row>
    <row r="23" spans="1:8" x14ac:dyDescent="0.25">
      <c r="A23" s="16" t="s">
        <v>40</v>
      </c>
      <c r="B23" s="17" t="s">
        <v>31</v>
      </c>
      <c r="C23" s="18">
        <v>2133.6011733039368</v>
      </c>
      <c r="D23" s="18">
        <v>61.965599830940263</v>
      </c>
      <c r="E23" s="18">
        <v>407.61271691913771</v>
      </c>
      <c r="F23" s="18">
        <v>61.599533722472302</v>
      </c>
      <c r="G23" s="18">
        <v>92.838738419445605</v>
      </c>
      <c r="H23" s="18">
        <v>61.598519255634791</v>
      </c>
    </row>
    <row r="24" spans="1:8" x14ac:dyDescent="0.25">
      <c r="A24" s="16" t="s">
        <v>41</v>
      </c>
      <c r="B24" s="17" t="s">
        <v>35</v>
      </c>
      <c r="C24" s="18">
        <v>4443.3123720343237</v>
      </c>
      <c r="D24" s="18">
        <v>128.7296459378797</v>
      </c>
      <c r="E24" s="18">
        <v>848.87028126288271</v>
      </c>
      <c r="F24" s="18">
        <v>127.95351980613199</v>
      </c>
      <c r="G24" s="18">
        <v>193.34049877015966</v>
      </c>
      <c r="H24" s="18">
        <v>127.95136788784041</v>
      </c>
    </row>
    <row r="25" spans="1:8" x14ac:dyDescent="0.25">
      <c r="A25" s="21">
        <v>2</v>
      </c>
      <c r="B25" s="14" t="s">
        <v>42</v>
      </c>
      <c r="C25" s="15">
        <v>3852.1576096655863</v>
      </c>
      <c r="D25" s="15">
        <v>111.88075139971578</v>
      </c>
      <c r="E25" s="15">
        <v>735.93342979139959</v>
      </c>
      <c r="F25" s="15">
        <v>111.21</v>
      </c>
      <c r="G25" s="15">
        <v>167.61776153338991</v>
      </c>
      <c r="H25" s="15">
        <v>111.21441423247828</v>
      </c>
    </row>
    <row r="26" spans="1:8" x14ac:dyDescent="0.25">
      <c r="A26" s="16" t="s">
        <v>43</v>
      </c>
      <c r="B26" s="17" t="s">
        <v>39</v>
      </c>
      <c r="C26" s="18">
        <v>2749.2785128029741</v>
      </c>
      <c r="D26" s="18">
        <v>79.850862139622265</v>
      </c>
      <c r="E26" s="18">
        <v>525.23447127453767</v>
      </c>
      <c r="F26" s="18">
        <v>79.374850642599625</v>
      </c>
      <c r="G26" s="18">
        <v>119.62851909060055</v>
      </c>
      <c r="H26" s="18">
        <v>79.373543438651097</v>
      </c>
    </row>
    <row r="27" spans="1:8" x14ac:dyDescent="0.25">
      <c r="A27" s="16" t="s">
        <v>44</v>
      </c>
      <c r="B27" s="17" t="s">
        <v>31</v>
      </c>
      <c r="C27" s="18">
        <v>604.90980670779845</v>
      </c>
      <c r="D27" s="18">
        <v>17.567683718231791</v>
      </c>
      <c r="E27" s="18">
        <v>115.56467670168075</v>
      </c>
      <c r="F27" s="18">
        <v>17.464445794079598</v>
      </c>
      <c r="G27" s="18">
        <v>26.321256294276846</v>
      </c>
      <c r="H27" s="18">
        <v>17.464158176625002</v>
      </c>
    </row>
    <row r="28" spans="1:8" x14ac:dyDescent="0.25">
      <c r="A28" s="16" t="s">
        <v>45</v>
      </c>
      <c r="B28" s="17" t="s">
        <v>35</v>
      </c>
      <c r="C28" s="18">
        <v>497.96929015481368</v>
      </c>
      <c r="D28" s="18">
        <v>14.462205541861726</v>
      </c>
      <c r="E28" s="18">
        <v>95.134281815181197</v>
      </c>
      <c r="F28" s="18">
        <v>14.376949387474559</v>
      </c>
      <c r="G28" s="18">
        <v>21.667986148512515</v>
      </c>
      <c r="H28" s="18">
        <v>14.376712617202177</v>
      </c>
    </row>
    <row r="29" spans="1:8" x14ac:dyDescent="0.25">
      <c r="A29" s="13">
        <v>3</v>
      </c>
      <c r="B29" s="14" t="s">
        <v>46</v>
      </c>
      <c r="C29" s="18">
        <v>74.376005219481925</v>
      </c>
      <c r="D29" s="18">
        <v>2.160090759324043</v>
      </c>
      <c r="E29" s="18">
        <v>14.2091249013324</v>
      </c>
      <c r="F29" s="18">
        <v>2.1473212983688228</v>
      </c>
      <c r="G29" s="18">
        <v>3.2363004762329934</v>
      </c>
      <c r="H29" s="18">
        <v>2.1472859346880444</v>
      </c>
    </row>
    <row r="30" spans="1:8" x14ac:dyDescent="0.25">
      <c r="A30" s="13">
        <v>4</v>
      </c>
      <c r="B30" s="14" t="s">
        <v>47</v>
      </c>
      <c r="C30" s="18">
        <v>0</v>
      </c>
      <c r="D30" s="15">
        <v>0</v>
      </c>
      <c r="E30" s="18">
        <v>0</v>
      </c>
      <c r="F30" s="15">
        <v>0</v>
      </c>
      <c r="G30" s="18">
        <v>0</v>
      </c>
      <c r="H30" s="15">
        <v>0</v>
      </c>
    </row>
    <row r="31" spans="1:8" x14ac:dyDescent="0.25">
      <c r="A31" s="13">
        <v>5</v>
      </c>
      <c r="B31" s="14" t="s">
        <v>48</v>
      </c>
      <c r="C31" s="15">
        <v>102207.2436168202</v>
      </c>
      <c r="D31" s="15">
        <v>3011.7338563121007</v>
      </c>
      <c r="E31" s="15">
        <v>27049.374984310274</v>
      </c>
      <c r="F31" s="15">
        <v>4145.37</v>
      </c>
      <c r="G31" s="15">
        <v>6160.8829534526403</v>
      </c>
      <c r="H31" s="15">
        <v>4145.370886882898</v>
      </c>
    </row>
    <row r="32" spans="1:8" x14ac:dyDescent="0.25">
      <c r="A32" s="13">
        <v>6</v>
      </c>
      <c r="B32" s="14" t="s">
        <v>49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</row>
    <row r="33" spans="1:8" x14ac:dyDescent="0.25">
      <c r="A33" s="13">
        <v>7</v>
      </c>
      <c r="B33" s="14" t="s">
        <v>50</v>
      </c>
      <c r="C33" s="15">
        <v>4088.289744672807</v>
      </c>
      <c r="D33" s="15">
        <v>120.46449078238599</v>
      </c>
      <c r="E33" s="15">
        <v>1081.974999372411</v>
      </c>
      <c r="F33" s="15">
        <v>165.7789247931336</v>
      </c>
      <c r="G33" s="15">
        <v>246.43531813810569</v>
      </c>
      <c r="H33" s="15">
        <v>165.77778481746546</v>
      </c>
    </row>
    <row r="34" spans="1:8" x14ac:dyDescent="0.25">
      <c r="A34" s="16" t="s">
        <v>51</v>
      </c>
      <c r="B34" s="17" t="s">
        <v>52</v>
      </c>
      <c r="C34" s="18">
        <v>735.8921540411053</v>
      </c>
      <c r="D34" s="18">
        <v>21.68360834082948</v>
      </c>
      <c r="E34" s="18">
        <v>194.75549988703398</v>
      </c>
      <c r="F34" s="18">
        <v>29.8389247931336</v>
      </c>
      <c r="G34" s="18">
        <v>44.358357264859016</v>
      </c>
      <c r="H34" s="18">
        <v>29.838772384370309</v>
      </c>
    </row>
    <row r="35" spans="1:8" x14ac:dyDescent="0.25">
      <c r="A35" s="16" t="s">
        <v>53</v>
      </c>
      <c r="B35" s="17" t="s">
        <v>54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</row>
    <row r="36" spans="1:8" x14ac:dyDescent="0.25">
      <c r="A36" s="16" t="s">
        <v>55</v>
      </c>
      <c r="B36" s="17" t="s">
        <v>56</v>
      </c>
      <c r="C36" s="18">
        <v>3352.3975906317019</v>
      </c>
      <c r="D36" s="18">
        <v>98.780882441556514</v>
      </c>
      <c r="E36" s="18">
        <v>887.21949948537701</v>
      </c>
      <c r="F36" s="18">
        <v>135.94</v>
      </c>
      <c r="G36" s="18">
        <v>202.07696087324666</v>
      </c>
      <c r="H36" s="18">
        <v>135.93901243309514</v>
      </c>
    </row>
    <row r="37" spans="1:8" ht="28.5" x14ac:dyDescent="0.25">
      <c r="A37" s="13">
        <v>8</v>
      </c>
      <c r="B37" s="14" t="s">
        <v>57</v>
      </c>
      <c r="C37" s="15">
        <v>106295.533361493</v>
      </c>
      <c r="D37" s="15"/>
      <c r="E37" s="15">
        <v>28131.349983682685</v>
      </c>
      <c r="F37" s="15"/>
      <c r="G37" s="15">
        <v>6407.318271590746</v>
      </c>
      <c r="H37" s="15"/>
    </row>
    <row r="38" spans="1:8" ht="28.5" x14ac:dyDescent="0.25">
      <c r="A38" s="13">
        <v>9</v>
      </c>
      <c r="B38" s="14" t="s">
        <v>58</v>
      </c>
      <c r="C38" s="15"/>
      <c r="D38" s="15">
        <v>3132.1983470944865</v>
      </c>
      <c r="E38" s="15"/>
      <c r="F38" s="15">
        <v>4310.0600000000004</v>
      </c>
      <c r="G38" s="18"/>
      <c r="H38" s="15">
        <v>4310.0600000000004</v>
      </c>
    </row>
    <row r="39" spans="1:8" x14ac:dyDescent="0.25">
      <c r="A39" s="16" t="s">
        <v>59</v>
      </c>
      <c r="B39" s="17" t="s">
        <v>60</v>
      </c>
      <c r="C39" s="18"/>
      <c r="D39" s="18">
        <v>1299.3088655677525</v>
      </c>
      <c r="E39" s="18"/>
      <c r="F39" s="18">
        <v>2295.6503990612141</v>
      </c>
      <c r="G39" s="18"/>
      <c r="H39" s="18">
        <v>2295.6502888770065</v>
      </c>
    </row>
    <row r="40" spans="1:8" ht="30" x14ac:dyDescent="0.25">
      <c r="A40" s="16" t="s">
        <v>61</v>
      </c>
      <c r="B40" s="22" t="s">
        <v>62</v>
      </c>
      <c r="C40" s="18"/>
      <c r="D40" s="18">
        <v>1832.889481526734</v>
      </c>
      <c r="E40" s="18"/>
      <c r="F40" s="18">
        <v>2014.4096009387863</v>
      </c>
      <c r="G40" s="18"/>
      <c r="H40" s="18">
        <v>2014.4097111229939</v>
      </c>
    </row>
    <row r="41" spans="1:8" x14ac:dyDescent="0.25">
      <c r="A41" s="16">
        <v>10</v>
      </c>
      <c r="B41" s="17" t="s">
        <v>63</v>
      </c>
      <c r="C41" s="18"/>
      <c r="D41" s="18">
        <v>41.48233035028025</v>
      </c>
      <c r="E41" s="18"/>
      <c r="F41" s="18">
        <v>53.262608851413063</v>
      </c>
      <c r="G41" s="18"/>
      <c r="H41" s="18">
        <v>53.26260629497051</v>
      </c>
    </row>
    <row r="42" spans="1:8" ht="30" x14ac:dyDescent="0.25">
      <c r="A42" s="21">
        <v>11</v>
      </c>
      <c r="B42" s="22" t="s">
        <v>64</v>
      </c>
      <c r="C42" s="18"/>
      <c r="D42" s="18">
        <v>58.51766964971975</v>
      </c>
      <c r="E42" s="18"/>
      <c r="F42" s="18">
        <v>46.73739114858693</v>
      </c>
      <c r="G42" s="18"/>
      <c r="H42" s="18">
        <v>46.737393705029483</v>
      </c>
    </row>
    <row r="43" spans="1:8" x14ac:dyDescent="0.25">
      <c r="A43" s="21">
        <v>12</v>
      </c>
      <c r="B43" s="17" t="s">
        <v>65</v>
      </c>
      <c r="C43" s="18">
        <v>0</v>
      </c>
      <c r="D43" s="23">
        <v>3.846004544831338</v>
      </c>
      <c r="E43" s="18">
        <v>0</v>
      </c>
      <c r="F43" s="23">
        <v>3.846325220371261</v>
      </c>
      <c r="G43" s="18">
        <v>0</v>
      </c>
      <c r="H43" s="23">
        <v>3.8462987711879983</v>
      </c>
    </row>
    <row r="47" spans="1:8" ht="13.15" customHeight="1" x14ac:dyDescent="0.25">
      <c r="B47" s="24" t="s">
        <v>66</v>
      </c>
      <c r="C47" s="3" t="s">
        <v>67</v>
      </c>
      <c r="F47" s="25" t="s">
        <v>68</v>
      </c>
      <c r="G47" s="25"/>
    </row>
    <row r="48" spans="1:8" x14ac:dyDescent="0.25">
      <c r="B48" s="3" t="s">
        <v>69</v>
      </c>
      <c r="C48" s="26" t="s">
        <v>70</v>
      </c>
      <c r="D48"/>
      <c r="F48" s="3" t="s">
        <v>71</v>
      </c>
    </row>
  </sheetData>
  <mergeCells count="9">
    <mergeCell ref="F47:G47"/>
    <mergeCell ref="B2:G2"/>
    <mergeCell ref="B3:G3"/>
    <mergeCell ref="B5:G5"/>
    <mergeCell ref="A6:A7"/>
    <mergeCell ref="B6:B7"/>
    <mergeCell ref="C6:D6"/>
    <mergeCell ref="E6:F6"/>
    <mergeCell ref="G6:H6"/>
  </mergeCells>
  <pageMargins left="0.70866141732283472" right="0.51181102362204722" top="0.74803149606299213" bottom="0.74803149606299213" header="0.31496062992125984" footer="0.31496062992125984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5C01-480C-4A16-A457-5CC3BCB584A6}">
  <sheetPr>
    <tabColor rgb="FF002060"/>
  </sheetPr>
  <dimension ref="A2:I46"/>
  <sheetViews>
    <sheetView workbookViewId="0">
      <selection activeCell="C8" sqref="C8:H41"/>
    </sheetView>
  </sheetViews>
  <sheetFormatPr defaultColWidth="8.85546875" defaultRowHeight="15" x14ac:dyDescent="0.25"/>
  <cols>
    <col min="1" max="1" width="8.85546875" style="3" customWidth="1"/>
    <col min="2" max="2" width="33.7109375" style="3" customWidth="1"/>
    <col min="3" max="8" width="10.28515625" style="3" customWidth="1"/>
    <col min="9" max="9" width="8.28515625" style="3" customWidth="1"/>
    <col min="10" max="16384" width="8.85546875" style="3"/>
  </cols>
  <sheetData>
    <row r="2" spans="1:9" ht="15.75" x14ac:dyDescent="0.25">
      <c r="A2" s="1"/>
      <c r="B2" s="27" t="s">
        <v>72</v>
      </c>
      <c r="C2" s="27"/>
      <c r="D2" s="27"/>
      <c r="E2" s="27"/>
      <c r="F2" s="27"/>
      <c r="G2" s="27"/>
    </row>
    <row r="3" spans="1:9" ht="15.75" x14ac:dyDescent="0.25">
      <c r="A3" s="4"/>
      <c r="B3" s="27" t="s">
        <v>1</v>
      </c>
      <c r="C3" s="27"/>
      <c r="D3" s="27"/>
      <c r="E3" s="27"/>
      <c r="F3" s="27"/>
      <c r="G3" s="27"/>
    </row>
    <row r="4" spans="1:9" ht="15.75" x14ac:dyDescent="0.25">
      <c r="A4" s="4"/>
      <c r="B4" s="5"/>
      <c r="C4" s="5"/>
      <c r="D4" s="5"/>
      <c r="E4" s="5"/>
      <c r="F4" s="5"/>
      <c r="G4" s="5"/>
    </row>
    <row r="5" spans="1:9" x14ac:dyDescent="0.25">
      <c r="B5" s="6" t="s">
        <v>73</v>
      </c>
      <c r="C5" s="6"/>
      <c r="D5" s="6"/>
      <c r="E5" s="6"/>
      <c r="F5" s="6"/>
      <c r="G5" s="6"/>
    </row>
    <row r="6" spans="1:9" ht="30" customHeight="1" x14ac:dyDescent="0.25">
      <c r="A6" s="7" t="s">
        <v>3</v>
      </c>
      <c r="B6" s="7" t="s">
        <v>4</v>
      </c>
      <c r="C6" s="8" t="s">
        <v>5</v>
      </c>
      <c r="D6" s="9"/>
      <c r="E6" s="10" t="s">
        <v>6</v>
      </c>
      <c r="F6" s="11"/>
      <c r="G6" s="10" t="s">
        <v>7</v>
      </c>
      <c r="H6" s="11"/>
    </row>
    <row r="7" spans="1:9" ht="24" customHeight="1" x14ac:dyDescent="0.25">
      <c r="A7" s="7"/>
      <c r="B7" s="7"/>
      <c r="C7" s="12" t="s">
        <v>8</v>
      </c>
      <c r="D7" s="12" t="s">
        <v>9</v>
      </c>
      <c r="E7" s="12" t="s">
        <v>10</v>
      </c>
      <c r="F7" s="12" t="s">
        <v>9</v>
      </c>
      <c r="G7" s="12" t="s">
        <v>10</v>
      </c>
      <c r="H7" s="12" t="s">
        <v>9</v>
      </c>
    </row>
    <row r="8" spans="1:9" x14ac:dyDescent="0.25">
      <c r="A8" s="13">
        <v>1</v>
      </c>
      <c r="B8" s="14" t="s">
        <v>11</v>
      </c>
      <c r="C8" s="15">
        <v>154.77472302189528</v>
      </c>
      <c r="D8" s="15">
        <v>2626.06</v>
      </c>
      <c r="E8" s="15">
        <v>629.65587344047822</v>
      </c>
      <c r="F8" s="15">
        <v>3622.3967682094894</v>
      </c>
      <c r="G8" s="15">
        <v>0</v>
      </c>
      <c r="H8" s="15">
        <v>0</v>
      </c>
      <c r="I8" s="28"/>
    </row>
    <row r="9" spans="1:9" x14ac:dyDescent="0.25">
      <c r="A9" s="16" t="s">
        <v>12</v>
      </c>
      <c r="B9" s="17" t="s">
        <v>13</v>
      </c>
      <c r="C9" s="15">
        <v>103.1419812925091</v>
      </c>
      <c r="D9" s="15">
        <v>1750.01</v>
      </c>
      <c r="E9" s="15">
        <v>477.37791922372344</v>
      </c>
      <c r="F9" s="15">
        <v>2746.3449556371902</v>
      </c>
      <c r="G9" s="15">
        <v>0</v>
      </c>
      <c r="H9" s="15">
        <v>0</v>
      </c>
      <c r="I9" s="28"/>
    </row>
    <row r="10" spans="1:9" ht="30" x14ac:dyDescent="0.25">
      <c r="A10" s="16" t="s">
        <v>14</v>
      </c>
      <c r="B10" s="17" t="s">
        <v>15</v>
      </c>
      <c r="C10" s="18">
        <v>76.579000000000008</v>
      </c>
      <c r="D10" s="18">
        <v>1299.3145339169976</v>
      </c>
      <c r="E10" s="18">
        <v>399.03699999999998</v>
      </c>
      <c r="F10" s="18">
        <v>2295.6513234727277</v>
      </c>
      <c r="G10" s="18">
        <v>0</v>
      </c>
      <c r="H10" s="18">
        <v>0</v>
      </c>
      <c r="I10" s="28"/>
    </row>
    <row r="11" spans="1:9" x14ac:dyDescent="0.25">
      <c r="A11" s="16" t="s">
        <v>16</v>
      </c>
      <c r="B11" s="17" t="s">
        <v>17</v>
      </c>
      <c r="C11" s="18">
        <v>25.55808207485666</v>
      </c>
      <c r="D11" s="18">
        <v>433.64352497296585</v>
      </c>
      <c r="E11" s="18">
        <v>75.377218441375845</v>
      </c>
      <c r="F11" s="18">
        <v>433.64352497296585</v>
      </c>
      <c r="G11" s="18">
        <v>0</v>
      </c>
      <c r="H11" s="18">
        <v>0</v>
      </c>
      <c r="I11" s="28"/>
    </row>
    <row r="12" spans="1:9" ht="30" x14ac:dyDescent="0.25">
      <c r="A12" s="16" t="s">
        <v>18</v>
      </c>
      <c r="B12" s="17" t="s">
        <v>21</v>
      </c>
      <c r="C12" s="18">
        <v>2.1776276953613363E-3</v>
      </c>
      <c r="D12" s="18">
        <v>3.6947770459827889E-2</v>
      </c>
      <c r="E12" s="18">
        <v>6.4223723046386632E-3</v>
      </c>
      <c r="F12" s="18">
        <v>3.6947770459827882E-2</v>
      </c>
      <c r="G12" s="18">
        <v>0</v>
      </c>
      <c r="H12" s="18">
        <v>0</v>
      </c>
      <c r="I12" s="28"/>
    </row>
    <row r="13" spans="1:9" ht="30" x14ac:dyDescent="0.25">
      <c r="A13" s="16" t="s">
        <v>20</v>
      </c>
      <c r="B13" s="17" t="s">
        <v>23</v>
      </c>
      <c r="C13" s="18">
        <v>1.0027215899570805</v>
      </c>
      <c r="D13" s="18">
        <v>17.013159421037027</v>
      </c>
      <c r="E13" s="18">
        <v>2.9572784100429197</v>
      </c>
      <c r="F13" s="18">
        <v>17.013159421037027</v>
      </c>
      <c r="G13" s="18">
        <v>0</v>
      </c>
      <c r="H13" s="18">
        <v>0</v>
      </c>
      <c r="I13" s="28"/>
    </row>
    <row r="14" spans="1:9" ht="42.75" x14ac:dyDescent="0.25">
      <c r="A14" s="16" t="s">
        <v>26</v>
      </c>
      <c r="B14" s="14" t="s">
        <v>27</v>
      </c>
      <c r="C14" s="15">
        <v>9.9464411048242614</v>
      </c>
      <c r="D14" s="15">
        <v>168.76108970145339</v>
      </c>
      <c r="E14" s="15">
        <v>29.334558895175736</v>
      </c>
      <c r="F14" s="15">
        <v>168.76108970145339</v>
      </c>
      <c r="G14" s="15">
        <v>0</v>
      </c>
      <c r="H14" s="15">
        <v>0</v>
      </c>
      <c r="I14" s="28"/>
    </row>
    <row r="15" spans="1:9" x14ac:dyDescent="0.25">
      <c r="A15" s="16" t="s">
        <v>28</v>
      </c>
      <c r="B15" s="14" t="s">
        <v>29</v>
      </c>
      <c r="C15" s="15">
        <v>10.526550994367614</v>
      </c>
      <c r="D15" s="15">
        <v>178.60559084210843</v>
      </c>
      <c r="E15" s="15">
        <v>31.045449005632385</v>
      </c>
      <c r="F15" s="15">
        <v>178.60380390185639</v>
      </c>
      <c r="G15" s="15">
        <v>0</v>
      </c>
      <c r="H15" s="15">
        <v>0</v>
      </c>
      <c r="I15" s="28"/>
    </row>
    <row r="16" spans="1:9" x14ac:dyDescent="0.25">
      <c r="A16" s="16" t="s">
        <v>30</v>
      </c>
      <c r="B16" s="17" t="s">
        <v>31</v>
      </c>
      <c r="C16" s="18">
        <v>2.1882626213154266</v>
      </c>
      <c r="D16" s="18">
        <v>37.130000000000003</v>
      </c>
      <c r="E16" s="18">
        <v>6.4537373786845729</v>
      </c>
      <c r="F16" s="18">
        <v>37.128213059747978</v>
      </c>
      <c r="G16" s="18">
        <v>0</v>
      </c>
      <c r="H16" s="18">
        <v>0</v>
      </c>
      <c r="I16" s="28"/>
    </row>
    <row r="17" spans="1:9" x14ac:dyDescent="0.25">
      <c r="A17" s="16" t="s">
        <v>32</v>
      </c>
      <c r="B17" s="17" t="s">
        <v>33</v>
      </c>
      <c r="C17" s="18">
        <v>8.3382883730521868</v>
      </c>
      <c r="D17" s="18">
        <v>141.47559084210843</v>
      </c>
      <c r="E17" s="18">
        <v>24.591711626947813</v>
      </c>
      <c r="F17" s="18">
        <v>141.47559084210843</v>
      </c>
      <c r="G17" s="18">
        <v>0</v>
      </c>
      <c r="H17" s="18">
        <v>0</v>
      </c>
      <c r="I17" s="28"/>
    </row>
    <row r="18" spans="1:9" x14ac:dyDescent="0.25">
      <c r="A18" s="16" t="s">
        <v>34</v>
      </c>
      <c r="B18" s="17" t="s">
        <v>35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28"/>
    </row>
    <row r="19" spans="1:9" ht="28.5" x14ac:dyDescent="0.25">
      <c r="A19" s="16" t="s">
        <v>36</v>
      </c>
      <c r="B19" s="14" t="s">
        <v>37</v>
      </c>
      <c r="C19" s="15">
        <v>31.15974963019432</v>
      </c>
      <c r="D19" s="15">
        <v>528.68691896898974</v>
      </c>
      <c r="E19" s="15">
        <v>91.897946315946712</v>
      </c>
      <c r="F19" s="15">
        <v>528.68691896898974</v>
      </c>
      <c r="G19" s="15">
        <v>0</v>
      </c>
      <c r="H19" s="15">
        <v>0</v>
      </c>
      <c r="I19" s="28"/>
    </row>
    <row r="20" spans="1:9" x14ac:dyDescent="0.25">
      <c r="A20" s="16" t="s">
        <v>38</v>
      </c>
      <c r="B20" s="17" t="s">
        <v>39</v>
      </c>
      <c r="C20" s="18">
        <v>20.944760167699119</v>
      </c>
      <c r="D20" s="18">
        <v>355.36937404898566</v>
      </c>
      <c r="E20" s="18">
        <v>61.771370705316841</v>
      </c>
      <c r="F20" s="18">
        <v>355.36937404898566</v>
      </c>
      <c r="G20" s="18">
        <v>0</v>
      </c>
      <c r="H20" s="18">
        <v>0</v>
      </c>
      <c r="I20" s="28"/>
    </row>
    <row r="21" spans="1:9" x14ac:dyDescent="0.25">
      <c r="A21" s="16" t="s">
        <v>40</v>
      </c>
      <c r="B21" s="17" t="s">
        <v>31</v>
      </c>
      <c r="C21" s="18">
        <v>4.607844408684433</v>
      </c>
      <c r="D21" s="18">
        <v>78.181214304598612</v>
      </c>
      <c r="E21" s="18">
        <v>13.589693214068244</v>
      </c>
      <c r="F21" s="18">
        <v>78.181214304598612</v>
      </c>
      <c r="G21" s="18">
        <v>0</v>
      </c>
      <c r="H21" s="18">
        <v>0</v>
      </c>
      <c r="I21" s="28"/>
    </row>
    <row r="22" spans="1:9" x14ac:dyDescent="0.25">
      <c r="A22" s="16" t="s">
        <v>41</v>
      </c>
      <c r="B22" s="17" t="s">
        <v>35</v>
      </c>
      <c r="C22" s="18">
        <v>5.6071450538107692</v>
      </c>
      <c r="D22" s="18">
        <v>95.136330615405498</v>
      </c>
      <c r="E22" s="18">
        <v>16.53688239656163</v>
      </c>
      <c r="F22" s="18">
        <v>95.136330615405498</v>
      </c>
      <c r="G22" s="18">
        <v>0</v>
      </c>
      <c r="H22" s="18">
        <v>0</v>
      </c>
      <c r="I22" s="28"/>
    </row>
    <row r="23" spans="1:9" x14ac:dyDescent="0.25">
      <c r="A23" s="21">
        <v>2</v>
      </c>
      <c r="B23" s="14" t="s">
        <v>42</v>
      </c>
      <c r="C23" s="15">
        <v>8.3193349934196945</v>
      </c>
      <c r="D23" s="15">
        <v>141.16138282349849</v>
      </c>
      <c r="E23" s="15">
        <v>24.535813338782987</v>
      </c>
      <c r="F23" s="15">
        <v>141.15400918625835</v>
      </c>
      <c r="G23" s="15">
        <v>0</v>
      </c>
      <c r="H23" s="15">
        <v>0</v>
      </c>
      <c r="I23" s="28"/>
    </row>
    <row r="24" spans="1:9" x14ac:dyDescent="0.25">
      <c r="A24" s="16" t="s">
        <v>43</v>
      </c>
      <c r="B24" s="17" t="s">
        <v>39</v>
      </c>
      <c r="C24" s="18">
        <v>5.9374956208513536</v>
      </c>
      <c r="D24" s="18">
        <v>100.74138282349848</v>
      </c>
      <c r="E24" s="18">
        <v>17.511169386528977</v>
      </c>
      <c r="F24" s="18">
        <v>100.74138282349848</v>
      </c>
      <c r="G24" s="18">
        <v>0</v>
      </c>
      <c r="H24" s="18">
        <v>0</v>
      </c>
      <c r="I24" s="28"/>
    </row>
    <row r="25" spans="1:9" x14ac:dyDescent="0.25">
      <c r="A25" s="16" t="s">
        <v>44</v>
      </c>
      <c r="B25" s="17" t="s">
        <v>31</v>
      </c>
      <c r="C25" s="18">
        <v>1.3063970462111518</v>
      </c>
      <c r="D25" s="18">
        <v>22.17</v>
      </c>
      <c r="E25" s="18">
        <v>3.8528937826794429</v>
      </c>
      <c r="F25" s="18">
        <v>22.165615497830796</v>
      </c>
      <c r="G25" s="18">
        <v>0</v>
      </c>
      <c r="H25" s="18">
        <v>0</v>
      </c>
      <c r="I25" s="28"/>
    </row>
    <row r="26" spans="1:9" x14ac:dyDescent="0.25">
      <c r="A26" s="16" t="s">
        <v>45</v>
      </c>
      <c r="B26" s="17" t="s">
        <v>35</v>
      </c>
      <c r="C26" s="18">
        <v>1.0754423263571891</v>
      </c>
      <c r="D26" s="18">
        <v>18.25</v>
      </c>
      <c r="E26" s="18">
        <v>3.1717501695745645</v>
      </c>
      <c r="F26" s="18">
        <v>18.247010864929063</v>
      </c>
      <c r="G26" s="18">
        <v>0</v>
      </c>
      <c r="H26" s="18">
        <v>0</v>
      </c>
      <c r="I26" s="28"/>
    </row>
    <row r="27" spans="1:9" x14ac:dyDescent="0.25">
      <c r="A27" s="13">
        <v>3</v>
      </c>
      <c r="B27" s="14" t="s">
        <v>46</v>
      </c>
      <c r="C27" s="18">
        <v>0.16062658011205247</v>
      </c>
      <c r="D27" s="18">
        <v>2.7253483340468367</v>
      </c>
      <c r="E27" s="18">
        <v>0.47372822346902332</v>
      </c>
      <c r="F27" s="18">
        <v>2.7253483340468367</v>
      </c>
      <c r="G27" s="18">
        <v>0</v>
      </c>
      <c r="H27" s="18">
        <v>0</v>
      </c>
      <c r="I27" s="28"/>
    </row>
    <row r="28" spans="1:9" x14ac:dyDescent="0.25">
      <c r="A28" s="13">
        <v>4</v>
      </c>
      <c r="B28" s="14" t="s">
        <v>47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28"/>
    </row>
    <row r="29" spans="1:9" x14ac:dyDescent="0.25">
      <c r="A29" s="13">
        <v>5</v>
      </c>
      <c r="B29" s="14" t="s">
        <v>48</v>
      </c>
      <c r="C29" s="15">
        <v>163.25468459542702</v>
      </c>
      <c r="D29" s="15">
        <v>2769.9467311575454</v>
      </c>
      <c r="E29" s="15">
        <v>654.66541500273024</v>
      </c>
      <c r="F29" s="15">
        <v>3766.2761257297948</v>
      </c>
      <c r="G29" s="15">
        <v>0</v>
      </c>
      <c r="H29" s="15">
        <v>0</v>
      </c>
      <c r="I29" s="28"/>
    </row>
    <row r="30" spans="1:9" x14ac:dyDescent="0.25">
      <c r="A30" s="13">
        <v>6</v>
      </c>
      <c r="B30" s="14" t="s">
        <v>49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28"/>
    </row>
    <row r="31" spans="1:9" x14ac:dyDescent="0.25">
      <c r="A31" s="13">
        <v>7</v>
      </c>
      <c r="B31" s="14" t="s">
        <v>50</v>
      </c>
      <c r="C31" s="15">
        <v>6.530187383817081</v>
      </c>
      <c r="D31" s="15">
        <v>110.79401022650933</v>
      </c>
      <c r="E31" s="15">
        <v>26.186616600109211</v>
      </c>
      <c r="F31" s="15">
        <v>150.65104502919183</v>
      </c>
      <c r="G31" s="15">
        <v>0</v>
      </c>
      <c r="H31" s="15">
        <v>0</v>
      </c>
      <c r="I31" s="28"/>
    </row>
    <row r="32" spans="1:9" x14ac:dyDescent="0.25">
      <c r="A32" s="16" t="s">
        <v>51</v>
      </c>
      <c r="B32" s="17" t="s">
        <v>52</v>
      </c>
      <c r="C32" s="18">
        <v>1.1754337290870744</v>
      </c>
      <c r="D32" s="18">
        <v>19.940000000000001</v>
      </c>
      <c r="E32" s="18">
        <v>4.713590988019658</v>
      </c>
      <c r="F32" s="18">
        <v>27.117188105254527</v>
      </c>
      <c r="G32" s="18">
        <v>0</v>
      </c>
      <c r="H32" s="18">
        <v>0</v>
      </c>
      <c r="I32" s="28"/>
    </row>
    <row r="33" spans="1:9" x14ac:dyDescent="0.25">
      <c r="A33" s="16" t="s">
        <v>53</v>
      </c>
      <c r="B33" s="17" t="s">
        <v>54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28"/>
    </row>
    <row r="34" spans="1:9" x14ac:dyDescent="0.25">
      <c r="A34" s="16" t="s">
        <v>55</v>
      </c>
      <c r="B34" s="17" t="s">
        <v>56</v>
      </c>
      <c r="C34" s="18">
        <v>5.3547536547300068</v>
      </c>
      <c r="D34" s="18">
        <v>90.854010226509331</v>
      </c>
      <c r="E34" s="18">
        <v>21.473025612089554</v>
      </c>
      <c r="F34" s="18">
        <v>123.53385692393729</v>
      </c>
      <c r="G34" s="18">
        <v>0</v>
      </c>
      <c r="H34" s="18">
        <v>0</v>
      </c>
      <c r="I34" s="28"/>
    </row>
    <row r="35" spans="1:9" ht="28.5" x14ac:dyDescent="0.25">
      <c r="A35" s="13">
        <v>8</v>
      </c>
      <c r="B35" s="14" t="s">
        <v>57</v>
      </c>
      <c r="C35" s="15">
        <v>169.78487197924412</v>
      </c>
      <c r="D35" s="15"/>
      <c r="E35" s="15">
        <v>680.85203160283947</v>
      </c>
      <c r="F35" s="15"/>
      <c r="G35" s="15">
        <v>0</v>
      </c>
      <c r="H35" s="15"/>
      <c r="I35" s="28"/>
    </row>
    <row r="36" spans="1:9" ht="28.5" x14ac:dyDescent="0.25">
      <c r="A36" s="13">
        <v>9</v>
      </c>
      <c r="B36" s="14" t="s">
        <v>58</v>
      </c>
      <c r="C36" s="15"/>
      <c r="D36" s="15">
        <v>2880.7407413840547</v>
      </c>
      <c r="E36" s="15"/>
      <c r="F36" s="15">
        <v>3916.9271707589864</v>
      </c>
      <c r="G36" s="15"/>
      <c r="H36" s="15">
        <v>0</v>
      </c>
    </row>
    <row r="37" spans="1:9" x14ac:dyDescent="0.25">
      <c r="A37" s="16" t="s">
        <v>59</v>
      </c>
      <c r="B37" s="17" t="s">
        <v>60</v>
      </c>
      <c r="C37" s="18"/>
      <c r="D37" s="18">
        <v>1299.31</v>
      </c>
      <c r="E37" s="18"/>
      <c r="F37" s="18">
        <v>2295.6513234727277</v>
      </c>
      <c r="G37" s="18"/>
      <c r="H37" s="18">
        <v>0</v>
      </c>
    </row>
    <row r="38" spans="1:9" ht="30" x14ac:dyDescent="0.25">
      <c r="A38" s="16" t="s">
        <v>61</v>
      </c>
      <c r="B38" s="22" t="s">
        <v>62</v>
      </c>
      <c r="C38" s="18"/>
      <c r="D38" s="18">
        <v>1581.4307413840547</v>
      </c>
      <c r="E38" s="18"/>
      <c r="F38" s="18">
        <v>1621.2758472862588</v>
      </c>
      <c r="G38" s="18"/>
      <c r="H38" s="18">
        <v>0</v>
      </c>
    </row>
    <row r="39" spans="1:9" x14ac:dyDescent="0.25">
      <c r="A39" s="16">
        <v>10</v>
      </c>
      <c r="B39" s="17" t="s">
        <v>63</v>
      </c>
      <c r="C39" s="18"/>
      <c r="D39" s="18">
        <v>45.103329894787585</v>
      </c>
      <c r="E39" s="18"/>
      <c r="F39" s="18">
        <v>58.608476067935094</v>
      </c>
      <c r="G39" s="18"/>
      <c r="H39" s="18">
        <v>0</v>
      </c>
    </row>
    <row r="40" spans="1:9" ht="30" x14ac:dyDescent="0.25">
      <c r="A40" s="21">
        <v>11</v>
      </c>
      <c r="B40" s="22" t="s">
        <v>64</v>
      </c>
      <c r="C40" s="18"/>
      <c r="D40" s="18">
        <v>54.896670105212408</v>
      </c>
      <c r="E40" s="18"/>
      <c r="F40" s="18">
        <v>41.391523932064906</v>
      </c>
      <c r="G40" s="18"/>
      <c r="H40" s="18">
        <v>0</v>
      </c>
    </row>
    <row r="41" spans="1:9" x14ac:dyDescent="0.25">
      <c r="A41" s="21">
        <v>12</v>
      </c>
      <c r="B41" s="17" t="s">
        <v>65</v>
      </c>
      <c r="C41" s="18">
        <v>0</v>
      </c>
      <c r="D41" s="23">
        <v>3.846025039145947</v>
      </c>
      <c r="E41" s="18">
        <v>0</v>
      </c>
      <c r="F41" s="23">
        <v>3.8461538461538476</v>
      </c>
      <c r="G41" s="18">
        <v>0</v>
      </c>
      <c r="H41" s="23">
        <v>0</v>
      </c>
    </row>
    <row r="43" spans="1:9" x14ac:dyDescent="0.25">
      <c r="D43" s="29"/>
    </row>
    <row r="45" spans="1:9" ht="13.15" customHeight="1" x14ac:dyDescent="0.25">
      <c r="B45" s="3" t="s">
        <v>66</v>
      </c>
      <c r="C45" s="3" t="s">
        <v>67</v>
      </c>
      <c r="F45" s="25" t="s">
        <v>68</v>
      </c>
      <c r="G45" s="25"/>
    </row>
    <row r="46" spans="1:9" x14ac:dyDescent="0.25">
      <c r="B46" s="3" t="s">
        <v>69</v>
      </c>
      <c r="C46" s="26" t="s">
        <v>70</v>
      </c>
      <c r="D46"/>
      <c r="F46" s="3" t="s">
        <v>71</v>
      </c>
    </row>
  </sheetData>
  <mergeCells count="9">
    <mergeCell ref="F45:G45"/>
    <mergeCell ref="B2:G2"/>
    <mergeCell ref="B3:G3"/>
    <mergeCell ref="B5:G5"/>
    <mergeCell ref="A6:A7"/>
    <mergeCell ref="B6:B7"/>
    <mergeCell ref="C6:D6"/>
    <mergeCell ref="E6:F6"/>
    <mergeCell ref="G6:H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CD575-979C-4623-AB86-C128753EDCB8}">
  <sheetPr>
    <tabColor rgb="FF002060"/>
  </sheetPr>
  <dimension ref="A2:H43"/>
  <sheetViews>
    <sheetView workbookViewId="0">
      <selection activeCell="C7" sqref="C7:D40"/>
    </sheetView>
  </sheetViews>
  <sheetFormatPr defaultColWidth="8.85546875" defaultRowHeight="15" x14ac:dyDescent="0.25"/>
  <cols>
    <col min="1" max="1" width="6.28515625" style="3" customWidth="1"/>
    <col min="2" max="2" width="37.85546875" style="3" customWidth="1"/>
    <col min="3" max="3" width="14.7109375" style="3" customWidth="1"/>
    <col min="4" max="4" width="23.5703125" style="3" customWidth="1"/>
    <col min="5" max="7" width="10.28515625" style="3" customWidth="1"/>
    <col min="8" max="8" width="8.28515625" style="3" customWidth="1"/>
    <col min="9" max="16384" width="8.85546875" style="3"/>
  </cols>
  <sheetData>
    <row r="2" spans="1:8" ht="15.75" x14ac:dyDescent="0.25">
      <c r="A2" s="27" t="s">
        <v>74</v>
      </c>
      <c r="B2" s="27"/>
      <c r="C2" s="27"/>
      <c r="D2" s="27"/>
      <c r="E2" s="30"/>
      <c r="F2" s="30"/>
    </row>
    <row r="3" spans="1:8" ht="15.75" x14ac:dyDescent="0.25">
      <c r="A3" s="4"/>
      <c r="B3" s="27" t="s">
        <v>75</v>
      </c>
      <c r="C3" s="27"/>
      <c r="D3" s="27"/>
      <c r="E3" s="30"/>
      <c r="F3" s="30"/>
    </row>
    <row r="4" spans="1:8" x14ac:dyDescent="0.25">
      <c r="B4" s="6" t="s">
        <v>76</v>
      </c>
      <c r="C4" s="6"/>
      <c r="D4" s="6"/>
      <c r="E4" s="4"/>
      <c r="F4" s="4"/>
    </row>
    <row r="5" spans="1:8" ht="30" customHeight="1" x14ac:dyDescent="0.25">
      <c r="A5" s="7" t="s">
        <v>3</v>
      </c>
      <c r="B5" s="7" t="s">
        <v>4</v>
      </c>
      <c r="C5" s="31" t="s">
        <v>5</v>
      </c>
      <c r="D5" s="31"/>
      <c r="E5" s="32"/>
      <c r="F5" s="33"/>
      <c r="G5" s="33"/>
    </row>
    <row r="6" spans="1:8" ht="24" customHeight="1" x14ac:dyDescent="0.25">
      <c r="A6" s="7"/>
      <c r="B6" s="7"/>
      <c r="C6" s="12" t="s">
        <v>8</v>
      </c>
      <c r="D6" s="12" t="s">
        <v>9</v>
      </c>
      <c r="E6" s="34"/>
      <c r="F6" s="34"/>
      <c r="G6" s="34"/>
    </row>
    <row r="7" spans="1:8" x14ac:dyDescent="0.25">
      <c r="A7" s="13">
        <v>1</v>
      </c>
      <c r="B7" s="14" t="s">
        <v>11</v>
      </c>
      <c r="C7" s="35">
        <v>694.06236763441416</v>
      </c>
      <c r="D7" s="36">
        <v>2117.7541161921431</v>
      </c>
      <c r="E7" s="37"/>
      <c r="F7" s="37"/>
      <c r="G7" s="37"/>
      <c r="H7" s="28"/>
    </row>
    <row r="8" spans="1:8" x14ac:dyDescent="0.25">
      <c r="A8" s="16" t="s">
        <v>12</v>
      </c>
      <c r="B8" s="17" t="s">
        <v>13</v>
      </c>
      <c r="C8" s="35">
        <v>510.45223693651462</v>
      </c>
      <c r="D8" s="36">
        <v>1557.5146792300893</v>
      </c>
      <c r="E8" s="37"/>
      <c r="F8" s="37"/>
      <c r="G8" s="37"/>
      <c r="H8" s="28"/>
    </row>
    <row r="9" spans="1:8" ht="30" x14ac:dyDescent="0.25">
      <c r="A9" s="16" t="s">
        <v>14</v>
      </c>
      <c r="B9" s="17" t="s">
        <v>15</v>
      </c>
      <c r="C9" s="38">
        <v>425.82899999999995</v>
      </c>
      <c r="D9" s="39">
        <v>1299.3084765820247</v>
      </c>
      <c r="E9" s="40"/>
      <c r="F9" s="41"/>
      <c r="G9" s="40"/>
      <c r="H9" s="28"/>
    </row>
    <row r="10" spans="1:8" x14ac:dyDescent="0.25">
      <c r="A10" s="16" t="s">
        <v>16</v>
      </c>
      <c r="B10" s="17" t="s">
        <v>17</v>
      </c>
      <c r="C10" s="38">
        <v>80.072286736514684</v>
      </c>
      <c r="D10" s="39">
        <v>244.32013999999992</v>
      </c>
      <c r="E10" s="40"/>
      <c r="F10" s="41"/>
      <c r="G10" s="40"/>
      <c r="H10" s="28"/>
    </row>
    <row r="11" spans="1:8" ht="30" x14ac:dyDescent="0.25">
      <c r="A11" s="16" t="s">
        <v>18</v>
      </c>
      <c r="B11" s="17" t="s">
        <v>21</v>
      </c>
      <c r="C11" s="38">
        <v>0.1009502</v>
      </c>
      <c r="D11" s="39">
        <v>0.30802376205624965</v>
      </c>
      <c r="E11" s="40"/>
      <c r="F11" s="41"/>
      <c r="G11" s="40"/>
      <c r="H11" s="28"/>
    </row>
    <row r="12" spans="1:8" ht="30" x14ac:dyDescent="0.25">
      <c r="A12" s="16" t="s">
        <v>20</v>
      </c>
      <c r="B12" s="17" t="s">
        <v>23</v>
      </c>
      <c r="C12" s="38">
        <v>4.45</v>
      </c>
      <c r="D12" s="39">
        <v>13.578038886008258</v>
      </c>
      <c r="E12" s="40"/>
      <c r="F12" s="41"/>
      <c r="G12" s="40"/>
      <c r="H12" s="28"/>
    </row>
    <row r="13" spans="1:8" ht="28.5" x14ac:dyDescent="0.25">
      <c r="A13" s="16" t="s">
        <v>26</v>
      </c>
      <c r="B13" s="14" t="s">
        <v>27</v>
      </c>
      <c r="C13" s="35">
        <v>39.280999999999999</v>
      </c>
      <c r="D13" s="36">
        <v>119.85594280478436</v>
      </c>
      <c r="E13" s="42"/>
      <c r="F13" s="37"/>
      <c r="G13" s="42"/>
      <c r="H13" s="28"/>
    </row>
    <row r="14" spans="1:8" x14ac:dyDescent="0.25">
      <c r="A14" s="16" t="s">
        <v>28</v>
      </c>
      <c r="B14" s="14" t="s">
        <v>29</v>
      </c>
      <c r="C14" s="35">
        <v>35.462000000000003</v>
      </c>
      <c r="D14" s="36">
        <v>108.20323932036513</v>
      </c>
      <c r="E14" s="37"/>
      <c r="F14" s="37"/>
      <c r="G14" s="37"/>
      <c r="H14" s="28"/>
    </row>
    <row r="15" spans="1:8" x14ac:dyDescent="0.25">
      <c r="A15" s="16" t="s">
        <v>30</v>
      </c>
      <c r="B15" s="17" t="s">
        <v>31</v>
      </c>
      <c r="C15" s="38">
        <v>8.6419999999999995</v>
      </c>
      <c r="D15" s="39">
        <v>26.368856641097384</v>
      </c>
      <c r="E15" s="40"/>
      <c r="F15" s="41"/>
      <c r="G15" s="40"/>
      <c r="H15" s="28"/>
    </row>
    <row r="16" spans="1:8" x14ac:dyDescent="0.25">
      <c r="A16" s="16" t="s">
        <v>32</v>
      </c>
      <c r="B16" s="17" t="s">
        <v>33</v>
      </c>
      <c r="C16" s="38">
        <v>26.82</v>
      </c>
      <c r="D16" s="39">
        <v>81.834382679267748</v>
      </c>
      <c r="E16" s="40"/>
      <c r="F16" s="41"/>
      <c r="G16" s="40"/>
      <c r="H16" s="28"/>
    </row>
    <row r="17" spans="1:8" x14ac:dyDescent="0.25">
      <c r="A17" s="16" t="s">
        <v>34</v>
      </c>
      <c r="B17" s="17" t="s">
        <v>35</v>
      </c>
      <c r="C17" s="38">
        <v>0</v>
      </c>
      <c r="D17" s="39">
        <v>0</v>
      </c>
      <c r="E17" s="40"/>
      <c r="F17" s="41"/>
      <c r="G17" s="40"/>
      <c r="H17" s="28"/>
    </row>
    <row r="18" spans="1:8" x14ac:dyDescent="0.25">
      <c r="A18" s="16" t="s">
        <v>36</v>
      </c>
      <c r="B18" s="14" t="s">
        <v>37</v>
      </c>
      <c r="C18" s="35">
        <v>108.86713069789963</v>
      </c>
      <c r="D18" s="36">
        <v>332.1802548369044</v>
      </c>
      <c r="E18" s="37"/>
      <c r="F18" s="37"/>
      <c r="G18" s="37"/>
      <c r="H18" s="28"/>
    </row>
    <row r="19" spans="1:8" x14ac:dyDescent="0.25">
      <c r="A19" s="16" t="s">
        <v>38</v>
      </c>
      <c r="B19" s="17" t="s">
        <v>39</v>
      </c>
      <c r="C19" s="38">
        <v>73.177607961378285</v>
      </c>
      <c r="D19" s="39">
        <v>223.28278797408132</v>
      </c>
      <c r="E19" s="40"/>
      <c r="F19" s="41"/>
      <c r="G19" s="40"/>
      <c r="H19" s="28"/>
    </row>
    <row r="20" spans="1:8" x14ac:dyDescent="0.25">
      <c r="A20" s="16" t="s">
        <v>40</v>
      </c>
      <c r="B20" s="17" t="s">
        <v>31</v>
      </c>
      <c r="C20" s="38">
        <v>16.09906387019663</v>
      </c>
      <c r="D20" s="39">
        <v>49.122183204013581</v>
      </c>
      <c r="E20" s="40"/>
      <c r="F20" s="41"/>
      <c r="G20" s="40"/>
      <c r="H20" s="28"/>
    </row>
    <row r="21" spans="1:8" x14ac:dyDescent="0.25">
      <c r="A21" s="16" t="s">
        <v>41</v>
      </c>
      <c r="B21" s="17" t="s">
        <v>35</v>
      </c>
      <c r="C21" s="38">
        <v>19.59045886632471</v>
      </c>
      <c r="D21" s="39">
        <v>59.775283658809478</v>
      </c>
      <c r="E21" s="40"/>
      <c r="F21" s="41"/>
      <c r="G21" s="40"/>
      <c r="H21" s="28"/>
    </row>
    <row r="22" spans="1:8" x14ac:dyDescent="0.25">
      <c r="A22" s="21">
        <v>2</v>
      </c>
      <c r="B22" s="14" t="s">
        <v>42</v>
      </c>
      <c r="C22" s="35">
        <v>29.066412304243656</v>
      </c>
      <c r="D22" s="36">
        <v>88.688736301970607</v>
      </c>
      <c r="E22" s="37"/>
      <c r="F22" s="37"/>
      <c r="G22" s="37"/>
      <c r="H22" s="28"/>
    </row>
    <row r="23" spans="1:8" x14ac:dyDescent="0.25">
      <c r="A23" s="16" t="s">
        <v>43</v>
      </c>
      <c r="B23" s="17" t="s">
        <v>39</v>
      </c>
      <c r="C23" s="38">
        <v>20.744650372513277</v>
      </c>
      <c r="D23" s="39">
        <v>63.297004367332804</v>
      </c>
      <c r="E23" s="40"/>
      <c r="F23" s="41"/>
      <c r="G23" s="40"/>
      <c r="H23" s="28"/>
    </row>
    <row r="24" spans="1:8" x14ac:dyDescent="0.25">
      <c r="A24" s="16" t="s">
        <v>44</v>
      </c>
      <c r="B24" s="17" t="s">
        <v>31</v>
      </c>
      <c r="C24" s="38">
        <v>4.5643402036646119</v>
      </c>
      <c r="D24" s="39">
        <v>13.926918825691899</v>
      </c>
      <c r="E24" s="40"/>
      <c r="F24" s="41"/>
      <c r="G24" s="40"/>
      <c r="H24" s="28"/>
    </row>
    <row r="25" spans="1:8" x14ac:dyDescent="0.25">
      <c r="A25" s="16" t="s">
        <v>45</v>
      </c>
      <c r="B25" s="17" t="s">
        <v>35</v>
      </c>
      <c r="C25" s="38">
        <v>3.7574217280657654</v>
      </c>
      <c r="D25" s="39">
        <v>11.464813108945911</v>
      </c>
      <c r="E25" s="40"/>
      <c r="F25" s="41"/>
      <c r="G25" s="40"/>
      <c r="H25" s="28"/>
    </row>
    <row r="26" spans="1:8" x14ac:dyDescent="0.25">
      <c r="A26" s="13">
        <v>3</v>
      </c>
      <c r="B26" s="14" t="s">
        <v>46</v>
      </c>
      <c r="C26" s="38">
        <v>0.56120331832417258</v>
      </c>
      <c r="D26" s="39">
        <v>1.7123686470028059</v>
      </c>
      <c r="E26" s="40"/>
      <c r="F26" s="41"/>
      <c r="G26" s="40"/>
      <c r="H26" s="28"/>
    </row>
    <row r="27" spans="1:8" x14ac:dyDescent="0.25">
      <c r="A27" s="13">
        <v>4</v>
      </c>
      <c r="B27" s="14" t="s">
        <v>47</v>
      </c>
      <c r="C27" s="38">
        <v>0</v>
      </c>
      <c r="D27" s="39">
        <v>0</v>
      </c>
      <c r="E27" s="40"/>
      <c r="F27" s="41"/>
      <c r="G27" s="40"/>
      <c r="H27" s="28"/>
    </row>
    <row r="28" spans="1:8" x14ac:dyDescent="0.25">
      <c r="A28" s="13">
        <v>5</v>
      </c>
      <c r="B28" s="14" t="s">
        <v>48</v>
      </c>
      <c r="C28" s="35">
        <v>723.68998325698192</v>
      </c>
      <c r="D28" s="36">
        <v>2208.1552211411163</v>
      </c>
      <c r="E28" s="37"/>
      <c r="F28" s="37"/>
      <c r="G28" s="37"/>
      <c r="H28" s="28"/>
    </row>
    <row r="29" spans="1:8" x14ac:dyDescent="0.25">
      <c r="A29" s="13">
        <v>6</v>
      </c>
      <c r="B29" s="14" t="s">
        <v>49</v>
      </c>
      <c r="C29" s="35">
        <v>0</v>
      </c>
      <c r="D29" s="43">
        <v>0</v>
      </c>
      <c r="E29" s="44"/>
      <c r="F29" s="37"/>
      <c r="G29" s="44"/>
      <c r="H29" s="28"/>
    </row>
    <row r="30" spans="1:8" x14ac:dyDescent="0.25">
      <c r="A30" s="13">
        <v>7</v>
      </c>
      <c r="B30" s="14" t="s">
        <v>50</v>
      </c>
      <c r="C30" s="35">
        <v>28.947599330279278</v>
      </c>
      <c r="D30" s="36">
        <v>88.326208845644643</v>
      </c>
      <c r="E30" s="44"/>
      <c r="F30" s="37"/>
      <c r="G30" s="44"/>
      <c r="H30" s="28"/>
    </row>
    <row r="31" spans="1:8" x14ac:dyDescent="0.25">
      <c r="A31" s="16" t="s">
        <v>51</v>
      </c>
      <c r="B31" s="17" t="s">
        <v>52</v>
      </c>
      <c r="C31" s="38">
        <v>5.2105678794502701</v>
      </c>
      <c r="D31" s="38">
        <v>15.898717592216036</v>
      </c>
      <c r="E31" s="45"/>
      <c r="F31" s="41"/>
      <c r="G31" s="45"/>
      <c r="H31" s="28"/>
    </row>
    <row r="32" spans="1:8" x14ac:dyDescent="0.25">
      <c r="A32" s="16" t="s">
        <v>53</v>
      </c>
      <c r="B32" s="17" t="s">
        <v>54</v>
      </c>
      <c r="C32" s="38">
        <v>0</v>
      </c>
      <c r="D32" s="38">
        <v>0</v>
      </c>
      <c r="E32" s="45"/>
      <c r="F32" s="41"/>
      <c r="G32" s="45"/>
      <c r="H32" s="28"/>
    </row>
    <row r="33" spans="1:8" x14ac:dyDescent="0.25">
      <c r="A33" s="16" t="s">
        <v>55</v>
      </c>
      <c r="B33" s="17" t="s">
        <v>56</v>
      </c>
      <c r="C33" s="38">
        <v>23.737031450829008</v>
      </c>
      <c r="D33" s="38">
        <v>72.427491253428613</v>
      </c>
      <c r="E33" s="45"/>
      <c r="F33" s="41"/>
      <c r="G33" s="45"/>
      <c r="H33" s="28"/>
    </row>
    <row r="34" spans="1:8" ht="28.5" x14ac:dyDescent="0.25">
      <c r="A34" s="13">
        <v>8</v>
      </c>
      <c r="B34" s="14" t="s">
        <v>57</v>
      </c>
      <c r="C34" s="35">
        <v>752.63758258726125</v>
      </c>
      <c r="D34" s="36"/>
      <c r="E34" s="42"/>
      <c r="F34" s="37"/>
      <c r="G34" s="42"/>
      <c r="H34" s="28"/>
    </row>
    <row r="35" spans="1:8" ht="28.5" x14ac:dyDescent="0.25">
      <c r="A35" s="13">
        <v>9</v>
      </c>
      <c r="B35" s="14" t="s">
        <v>58</v>
      </c>
      <c r="C35" s="36"/>
      <c r="D35" s="36">
        <v>2296.4814299867608</v>
      </c>
      <c r="E35" s="42"/>
      <c r="F35" s="46"/>
      <c r="G35" s="42"/>
    </row>
    <row r="36" spans="1:8" x14ac:dyDescent="0.25">
      <c r="A36" s="16" t="s">
        <v>59</v>
      </c>
      <c r="B36" s="17" t="s">
        <v>60</v>
      </c>
      <c r="C36" s="21"/>
      <c r="D36" s="39">
        <v>1299.3084765820247</v>
      </c>
      <c r="E36" s="40"/>
      <c r="F36" s="46"/>
      <c r="G36" s="40"/>
    </row>
    <row r="37" spans="1:8" x14ac:dyDescent="0.25">
      <c r="A37" s="16" t="s">
        <v>61</v>
      </c>
      <c r="B37" s="22" t="s">
        <v>62</v>
      </c>
      <c r="C37" s="21"/>
      <c r="D37" s="39">
        <v>997.17295340473606</v>
      </c>
      <c r="E37" s="40"/>
      <c r="F37" s="46"/>
      <c r="G37" s="40"/>
    </row>
    <row r="38" spans="1:8" x14ac:dyDescent="0.25">
      <c r="A38" s="16">
        <v>10</v>
      </c>
      <c r="B38" s="17" t="s">
        <v>63</v>
      </c>
      <c r="C38" s="21"/>
      <c r="D38" s="39">
        <v>56.578227004845196</v>
      </c>
      <c r="E38" s="40"/>
      <c r="F38" s="46"/>
      <c r="G38" s="40"/>
    </row>
    <row r="39" spans="1:8" ht="30" x14ac:dyDescent="0.25">
      <c r="A39" s="21">
        <v>11</v>
      </c>
      <c r="B39" s="22" t="s">
        <v>64</v>
      </c>
      <c r="C39" s="21"/>
      <c r="D39" s="39">
        <v>43.421772995154797</v>
      </c>
      <c r="E39" s="40"/>
      <c r="F39" s="46"/>
      <c r="G39" s="40"/>
    </row>
    <row r="40" spans="1:8" x14ac:dyDescent="0.25">
      <c r="A40" s="21">
        <v>12</v>
      </c>
      <c r="B40" s="17" t="s">
        <v>65</v>
      </c>
      <c r="C40" s="21">
        <v>0</v>
      </c>
      <c r="D40" s="47">
        <v>3.8461538461538458</v>
      </c>
      <c r="E40" s="46"/>
      <c r="F40" s="46"/>
      <c r="G40" s="46"/>
    </row>
    <row r="42" spans="1:8" ht="13.15" customHeight="1" x14ac:dyDescent="0.25">
      <c r="B42" s="24" t="s">
        <v>66</v>
      </c>
      <c r="C42" s="3" t="s">
        <v>77</v>
      </c>
      <c r="D42" s="48" t="s">
        <v>68</v>
      </c>
    </row>
    <row r="43" spans="1:8" x14ac:dyDescent="0.25">
      <c r="B43" s="3" t="s">
        <v>69</v>
      </c>
      <c r="C43" s="49" t="s">
        <v>70</v>
      </c>
      <c r="D43" s="3" t="s">
        <v>71</v>
      </c>
    </row>
  </sheetData>
  <mergeCells count="7">
    <mergeCell ref="F5:G5"/>
    <mergeCell ref="A2:D2"/>
    <mergeCell ref="B3:D3"/>
    <mergeCell ref="B4:D4"/>
    <mergeCell ref="A5:A6"/>
    <mergeCell ref="B5:B6"/>
    <mergeCell ref="C5:D5"/>
  </mergeCells>
  <pageMargins left="0.70866141732283472" right="0.51181102362204722" top="0.55118110236220474" bottom="0.55118110236220474" header="0" footer="0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177B6-80B6-47FE-9D59-FBF55C230834}">
  <sheetPr>
    <tabColor rgb="FF002060"/>
    <pageSetUpPr fitToPage="1"/>
  </sheetPr>
  <dimension ref="A2:H46"/>
  <sheetViews>
    <sheetView topLeftCell="A4" workbookViewId="0">
      <selection activeCell="D12" sqref="D12"/>
    </sheetView>
  </sheetViews>
  <sheetFormatPr defaultColWidth="8.85546875" defaultRowHeight="15" x14ac:dyDescent="0.25"/>
  <cols>
    <col min="1" max="1" width="8.85546875" style="3" customWidth="1"/>
    <col min="2" max="2" width="33.7109375" style="3" customWidth="1"/>
    <col min="3" max="3" width="11.5703125" style="3" customWidth="1"/>
    <col min="4" max="4" width="10.28515625" style="3" customWidth="1"/>
    <col min="5" max="5" width="11.42578125" style="3" customWidth="1"/>
    <col min="6" max="6" width="10.28515625" style="3" customWidth="1"/>
    <col min="7" max="7" width="11.28515625" style="3" customWidth="1"/>
    <col min="8" max="8" width="10.28515625" style="3" customWidth="1"/>
    <col min="9" max="16384" width="8.85546875" style="3"/>
  </cols>
  <sheetData>
    <row r="2" spans="1:8" ht="18.75" x14ac:dyDescent="0.3">
      <c r="A2" s="1"/>
      <c r="B2" s="2" t="s">
        <v>0</v>
      </c>
      <c r="C2" s="2"/>
      <c r="D2" s="2"/>
      <c r="E2" s="2"/>
      <c r="F2" s="2"/>
      <c r="G2" s="2"/>
    </row>
    <row r="3" spans="1:8" ht="18.75" x14ac:dyDescent="0.3">
      <c r="A3" s="4"/>
      <c r="B3" s="2" t="s">
        <v>78</v>
      </c>
      <c r="C3" s="2"/>
      <c r="D3" s="2"/>
      <c r="E3" s="2"/>
      <c r="F3" s="2"/>
      <c r="G3" s="2"/>
    </row>
    <row r="4" spans="1:8" ht="18.75" x14ac:dyDescent="0.3">
      <c r="A4" s="4"/>
      <c r="B4" s="2" t="s">
        <v>75</v>
      </c>
      <c r="C4" s="2"/>
      <c r="D4" s="2"/>
      <c r="E4" s="2"/>
      <c r="F4" s="2"/>
      <c r="G4" s="2"/>
    </row>
    <row r="5" spans="1:8" x14ac:dyDescent="0.25">
      <c r="B5" s="6" t="s">
        <v>2</v>
      </c>
      <c r="C5" s="6"/>
      <c r="D5" s="6"/>
      <c r="E5" s="6"/>
      <c r="F5" s="6"/>
      <c r="G5" s="6"/>
    </row>
    <row r="6" spans="1:8" ht="30" customHeight="1" x14ac:dyDescent="0.25">
      <c r="A6" s="7" t="s">
        <v>3</v>
      </c>
      <c r="B6" s="7" t="s">
        <v>4</v>
      </c>
      <c r="C6" s="8" t="s">
        <v>5</v>
      </c>
      <c r="D6" s="9"/>
      <c r="E6" s="10" t="s">
        <v>6</v>
      </c>
      <c r="F6" s="11"/>
      <c r="G6" s="10" t="s">
        <v>7</v>
      </c>
      <c r="H6" s="11"/>
    </row>
    <row r="7" spans="1:8" ht="24" customHeight="1" x14ac:dyDescent="0.25">
      <c r="A7" s="7"/>
      <c r="B7" s="7"/>
      <c r="C7" s="12" t="s">
        <v>8</v>
      </c>
      <c r="D7" s="12" t="s">
        <v>9</v>
      </c>
      <c r="E7" s="12" t="s">
        <v>10</v>
      </c>
      <c r="F7" s="12" t="s">
        <v>9</v>
      </c>
      <c r="G7" s="12" t="s">
        <v>10</v>
      </c>
      <c r="H7" s="12" t="s">
        <v>9</v>
      </c>
    </row>
    <row r="8" spans="1:8" x14ac:dyDescent="0.25">
      <c r="A8" s="13">
        <v>1</v>
      </c>
      <c r="B8" s="14" t="s">
        <v>11</v>
      </c>
      <c r="C8" s="15">
        <v>98280.71000193512</v>
      </c>
      <c r="D8" s="15">
        <v>2897.6930141530606</v>
      </c>
      <c r="E8" s="15">
        <v>26299.232429617543</v>
      </c>
      <c r="F8" s="15">
        <v>4032.01</v>
      </c>
      <c r="G8" s="15">
        <v>5990.0288914430175</v>
      </c>
      <c r="H8" s="15">
        <v>4032.0091867157321</v>
      </c>
    </row>
    <row r="9" spans="1:8" x14ac:dyDescent="0.25">
      <c r="A9" s="16" t="s">
        <v>12</v>
      </c>
      <c r="B9" s="17" t="s">
        <v>13</v>
      </c>
      <c r="C9" s="15">
        <v>67693.17727430792</v>
      </c>
      <c r="D9" s="15">
        <v>2001.2990236711344</v>
      </c>
      <c r="E9" s="15">
        <v>20455.653285135566</v>
      </c>
      <c r="F9" s="15">
        <v>3139.4243034178226</v>
      </c>
      <c r="G9" s="15">
        <v>4659.0828902280618</v>
      </c>
      <c r="H9" s="15">
        <v>3139.4239929079617</v>
      </c>
    </row>
    <row r="10" spans="1:8" ht="30" x14ac:dyDescent="0.25">
      <c r="A10" s="16" t="s">
        <v>14</v>
      </c>
      <c r="B10" s="17" t="s">
        <v>15</v>
      </c>
      <c r="C10" s="18">
        <v>45002.659999999996</v>
      </c>
      <c r="D10" s="18">
        <v>1299.3088655677525</v>
      </c>
      <c r="E10" s="18">
        <v>15285.245243242469</v>
      </c>
      <c r="F10" s="18">
        <v>2295.6503990612141</v>
      </c>
      <c r="G10" s="18">
        <v>3481.4600353331239</v>
      </c>
      <c r="H10" s="18">
        <v>2295.6502888770065</v>
      </c>
    </row>
    <row r="11" spans="1:8" x14ac:dyDescent="0.25">
      <c r="A11" s="16" t="s">
        <v>16</v>
      </c>
      <c r="B11" s="17" t="s">
        <v>17</v>
      </c>
      <c r="C11" s="18">
        <v>10430.604689203126</v>
      </c>
      <c r="D11" s="18">
        <v>301.15057967493914</v>
      </c>
      <c r="E11" s="18">
        <v>1992.709401210067</v>
      </c>
      <c r="F11" s="18">
        <v>299.27973410327292</v>
      </c>
      <c r="G11" s="18">
        <v>453.86372692982479</v>
      </c>
      <c r="H11" s="18">
        <v>299.27999999999997</v>
      </c>
    </row>
    <row r="12" spans="1:8" x14ac:dyDescent="0.25">
      <c r="A12" s="16" t="s">
        <v>18</v>
      </c>
      <c r="B12" s="19" t="s">
        <v>19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</row>
    <row r="13" spans="1:8" ht="30" x14ac:dyDescent="0.25">
      <c r="A13" s="16" t="s">
        <v>20</v>
      </c>
      <c r="B13" s="17" t="s">
        <v>21</v>
      </c>
      <c r="C13" s="18">
        <v>116.40701705589488</v>
      </c>
      <c r="D13" s="18">
        <v>3.7151600697886824</v>
      </c>
      <c r="E13" s="18">
        <v>22.238917509184596</v>
      </c>
      <c r="F13" s="18">
        <v>3.711191877035493</v>
      </c>
      <c r="G13" s="18">
        <v>5.0651831006940826</v>
      </c>
      <c r="H13" s="18">
        <v>3.7111781967961055</v>
      </c>
    </row>
    <row r="14" spans="1:8" ht="30" x14ac:dyDescent="0.25">
      <c r="A14" s="16" t="s">
        <v>22</v>
      </c>
      <c r="B14" s="17" t="s">
        <v>23</v>
      </c>
      <c r="C14" s="18">
        <v>1034.9658403614096</v>
      </c>
      <c r="D14" s="18">
        <v>31.994418358654215</v>
      </c>
      <c r="E14" s="18">
        <v>197.72450605421417</v>
      </c>
      <c r="F14" s="18">
        <v>31.901520804738947</v>
      </c>
      <c r="G14" s="18">
        <v>45.034153584376135</v>
      </c>
      <c r="H14" s="18">
        <v>31.901269028582114</v>
      </c>
    </row>
    <row r="15" spans="1:8" ht="30" x14ac:dyDescent="0.25">
      <c r="A15" s="16" t="s">
        <v>24</v>
      </c>
      <c r="B15" s="20" t="s">
        <v>25</v>
      </c>
      <c r="C15" s="18">
        <v>11108.539727687505</v>
      </c>
      <c r="D15" s="18">
        <v>365.13</v>
      </c>
      <c r="E15" s="18">
        <v>2957.7352171196271</v>
      </c>
      <c r="F15" s="18">
        <v>508.88145757156099</v>
      </c>
      <c r="G15" s="18">
        <v>673.65979128004312</v>
      </c>
      <c r="H15" s="18">
        <v>508.88125680557727</v>
      </c>
    </row>
    <row r="16" spans="1:8" ht="42.75" x14ac:dyDescent="0.25">
      <c r="A16" s="16" t="s">
        <v>26</v>
      </c>
      <c r="B16" s="14" t="s">
        <v>27</v>
      </c>
      <c r="C16" s="15">
        <v>7513.2988715163319</v>
      </c>
      <c r="D16" s="15">
        <v>222.69601968993325</v>
      </c>
      <c r="E16" s="15">
        <v>1435.3742416169925</v>
      </c>
      <c r="F16" s="15">
        <v>222.6985310265724</v>
      </c>
      <c r="G16" s="15">
        <v>326.92388686667476</v>
      </c>
      <c r="H16" s="15">
        <v>222.6985310265724</v>
      </c>
    </row>
    <row r="17" spans="1:8" x14ac:dyDescent="0.25">
      <c r="A17" s="16" t="s">
        <v>28</v>
      </c>
      <c r="B17" s="14" t="s">
        <v>29</v>
      </c>
      <c r="C17" s="15">
        <v>6799.1272068238031</v>
      </c>
      <c r="D17" s="15">
        <v>201.34010673712328</v>
      </c>
      <c r="E17" s="15">
        <v>1298.9356905727027</v>
      </c>
      <c r="F17" s="15">
        <v>200.34</v>
      </c>
      <c r="G17" s="15">
        <v>295.84835260349365</v>
      </c>
      <c r="H17" s="15">
        <v>200.34333443925644</v>
      </c>
    </row>
    <row r="18" spans="1:8" x14ac:dyDescent="0.25">
      <c r="A18" s="16" t="s">
        <v>30</v>
      </c>
      <c r="B18" s="17" t="s">
        <v>31</v>
      </c>
      <c r="C18" s="18">
        <v>1652.9254763311992</v>
      </c>
      <c r="D18" s="18">
        <v>48.991910299957034</v>
      </c>
      <c r="E18" s="18">
        <v>315.78228054163247</v>
      </c>
      <c r="F18" s="18">
        <v>48.75329701401192</v>
      </c>
      <c r="G18" s="18">
        <v>71.923243127167908</v>
      </c>
      <c r="H18" s="18">
        <v>48.752633752133235</v>
      </c>
    </row>
    <row r="19" spans="1:8" x14ac:dyDescent="0.25">
      <c r="A19" s="16" t="s">
        <v>32</v>
      </c>
      <c r="B19" s="17" t="s">
        <v>33</v>
      </c>
      <c r="C19" s="18">
        <v>4102.4426562051767</v>
      </c>
      <c r="D19" s="18">
        <v>121.09160236907734</v>
      </c>
      <c r="E19" s="18">
        <v>783.74900521417442</v>
      </c>
      <c r="F19" s="18">
        <v>120.47290647621659</v>
      </c>
      <c r="G19" s="18">
        <v>178.50833858064848</v>
      </c>
      <c r="H19" s="18">
        <v>120.47119736511664</v>
      </c>
    </row>
    <row r="20" spans="1:8" x14ac:dyDescent="0.25">
      <c r="A20" s="16" t="s">
        <v>34</v>
      </c>
      <c r="B20" s="17" t="s">
        <v>35</v>
      </c>
      <c r="C20" s="18">
        <v>1043.7590742874268</v>
      </c>
      <c r="D20" s="18">
        <v>31.256594068088909</v>
      </c>
      <c r="E20" s="18">
        <v>199.40440481689581</v>
      </c>
      <c r="F20" s="18">
        <v>31.124002746283907</v>
      </c>
      <c r="G20" s="18">
        <v>45.41677089567726</v>
      </c>
      <c r="H20" s="18">
        <v>31.119503322006572</v>
      </c>
    </row>
    <row r="21" spans="1:8" ht="28.5" x14ac:dyDescent="0.25">
      <c r="A21" s="16" t="s">
        <v>36</v>
      </c>
      <c r="B21" s="14" t="s">
        <v>37</v>
      </c>
      <c r="C21" s="15">
        <v>16275.10664928706</v>
      </c>
      <c r="D21" s="15">
        <v>472.36086405486986</v>
      </c>
      <c r="E21" s="15">
        <v>3109.2692122922826</v>
      </c>
      <c r="F21" s="15">
        <v>469.5511059427987</v>
      </c>
      <c r="G21" s="15">
        <v>708.17376174478761</v>
      </c>
      <c r="H21" s="15">
        <v>469.55</v>
      </c>
    </row>
    <row r="22" spans="1:8" x14ac:dyDescent="0.25">
      <c r="A22" s="16" t="s">
        <v>38</v>
      </c>
      <c r="B22" s="17" t="s">
        <v>39</v>
      </c>
      <c r="C22" s="18">
        <v>9698.193103948799</v>
      </c>
      <c r="D22" s="18">
        <v>281.66561828604989</v>
      </c>
      <c r="E22" s="18">
        <v>1852.7862141102626</v>
      </c>
      <c r="F22" s="18">
        <v>279.99805241419438</v>
      </c>
      <c r="G22" s="18">
        <v>421.99452455518229</v>
      </c>
      <c r="H22" s="18">
        <v>280</v>
      </c>
    </row>
    <row r="23" spans="1:8" x14ac:dyDescent="0.25">
      <c r="A23" s="16" t="s">
        <v>40</v>
      </c>
      <c r="B23" s="17" t="s">
        <v>31</v>
      </c>
      <c r="C23" s="18">
        <v>2133.6011733039368</v>
      </c>
      <c r="D23" s="18">
        <v>61.965599830940263</v>
      </c>
      <c r="E23" s="18">
        <v>407.61271691913771</v>
      </c>
      <c r="F23" s="18">
        <v>61.599533722472302</v>
      </c>
      <c r="G23" s="18">
        <v>92.838738419445605</v>
      </c>
      <c r="H23" s="18">
        <v>61.598519255634791</v>
      </c>
    </row>
    <row r="24" spans="1:8" x14ac:dyDescent="0.25">
      <c r="A24" s="16" t="s">
        <v>41</v>
      </c>
      <c r="B24" s="17" t="s">
        <v>35</v>
      </c>
      <c r="C24" s="18">
        <v>4443.3123720343237</v>
      </c>
      <c r="D24" s="18">
        <v>128.7296459378797</v>
      </c>
      <c r="E24" s="18">
        <v>848.87028126288271</v>
      </c>
      <c r="F24" s="18">
        <v>127.95351980613199</v>
      </c>
      <c r="G24" s="18">
        <v>193.34049877015966</v>
      </c>
      <c r="H24" s="18">
        <v>127.95136788784041</v>
      </c>
    </row>
    <row r="25" spans="1:8" x14ac:dyDescent="0.25">
      <c r="A25" s="21">
        <v>2</v>
      </c>
      <c r="B25" s="14" t="s">
        <v>42</v>
      </c>
      <c r="C25" s="15">
        <v>3852.1576096655863</v>
      </c>
      <c r="D25" s="15">
        <v>111.88075139971578</v>
      </c>
      <c r="E25" s="15">
        <v>735.93342979139959</v>
      </c>
      <c r="F25" s="15">
        <v>111.21</v>
      </c>
      <c r="G25" s="15">
        <v>167.61776153338991</v>
      </c>
      <c r="H25" s="15">
        <v>111.21441423247828</v>
      </c>
    </row>
    <row r="26" spans="1:8" x14ac:dyDescent="0.25">
      <c r="A26" s="16" t="s">
        <v>43</v>
      </c>
      <c r="B26" s="17" t="s">
        <v>39</v>
      </c>
      <c r="C26" s="18">
        <v>2749.2785128029741</v>
      </c>
      <c r="D26" s="18">
        <v>79.850862139622265</v>
      </c>
      <c r="E26" s="18">
        <v>525.23447127453767</v>
      </c>
      <c r="F26" s="18">
        <v>79.374850642599625</v>
      </c>
      <c r="G26" s="18">
        <v>119.62851909060055</v>
      </c>
      <c r="H26" s="18">
        <v>79.373543438651097</v>
      </c>
    </row>
    <row r="27" spans="1:8" x14ac:dyDescent="0.25">
      <c r="A27" s="16" t="s">
        <v>44</v>
      </c>
      <c r="B27" s="17" t="s">
        <v>31</v>
      </c>
      <c r="C27" s="18">
        <v>604.90980670779845</v>
      </c>
      <c r="D27" s="18">
        <v>17.567683718231791</v>
      </c>
      <c r="E27" s="18">
        <v>115.56467670168075</v>
      </c>
      <c r="F27" s="18">
        <v>17.464445794079598</v>
      </c>
      <c r="G27" s="18">
        <v>26.321256294276846</v>
      </c>
      <c r="H27" s="18">
        <v>17.464158176625002</v>
      </c>
    </row>
    <row r="28" spans="1:8" x14ac:dyDescent="0.25">
      <c r="A28" s="16" t="s">
        <v>45</v>
      </c>
      <c r="B28" s="17" t="s">
        <v>35</v>
      </c>
      <c r="C28" s="18">
        <v>497.96929015481368</v>
      </c>
      <c r="D28" s="18">
        <v>14.462205541861726</v>
      </c>
      <c r="E28" s="18">
        <v>95.134281815181197</v>
      </c>
      <c r="F28" s="18">
        <v>14.376949387474559</v>
      </c>
      <c r="G28" s="18">
        <v>21.667986148512515</v>
      </c>
      <c r="H28" s="18">
        <v>14.376712617202177</v>
      </c>
    </row>
    <row r="29" spans="1:8" x14ac:dyDescent="0.25">
      <c r="A29" s="13">
        <v>3</v>
      </c>
      <c r="B29" s="14" t="s">
        <v>46</v>
      </c>
      <c r="C29" s="18">
        <v>74.376005219481925</v>
      </c>
      <c r="D29" s="18">
        <v>2.160090759324043</v>
      </c>
      <c r="E29" s="18">
        <v>14.2091249013324</v>
      </c>
      <c r="F29" s="18">
        <v>2.1473212983688228</v>
      </c>
      <c r="G29" s="18">
        <v>3.2363004762329934</v>
      </c>
      <c r="H29" s="18">
        <v>2.1472859346880444</v>
      </c>
    </row>
    <row r="30" spans="1:8" x14ac:dyDescent="0.25">
      <c r="A30" s="13">
        <v>4</v>
      </c>
      <c r="B30" s="14" t="s">
        <v>47</v>
      </c>
      <c r="C30" s="18">
        <v>0</v>
      </c>
      <c r="D30" s="15">
        <v>0</v>
      </c>
      <c r="E30" s="18">
        <v>0</v>
      </c>
      <c r="F30" s="15">
        <v>0</v>
      </c>
      <c r="G30" s="18">
        <v>0</v>
      </c>
      <c r="H30" s="15">
        <v>0</v>
      </c>
    </row>
    <row r="31" spans="1:8" x14ac:dyDescent="0.25">
      <c r="A31" s="13">
        <v>5</v>
      </c>
      <c r="B31" s="14" t="s">
        <v>48</v>
      </c>
      <c r="C31" s="15">
        <v>102207.2436168202</v>
      </c>
      <c r="D31" s="15">
        <v>3011.7338563121007</v>
      </c>
      <c r="E31" s="15">
        <v>27049.374984310274</v>
      </c>
      <c r="F31" s="15">
        <v>4145.37</v>
      </c>
      <c r="G31" s="15">
        <v>6160.8829534526403</v>
      </c>
      <c r="H31" s="15">
        <v>4145.370886882898</v>
      </c>
    </row>
    <row r="32" spans="1:8" x14ac:dyDescent="0.25">
      <c r="A32" s="13">
        <v>6</v>
      </c>
      <c r="B32" s="14" t="s">
        <v>49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</row>
    <row r="33" spans="1:8" x14ac:dyDescent="0.25">
      <c r="A33" s="13">
        <v>7</v>
      </c>
      <c r="B33" s="14" t="s">
        <v>50</v>
      </c>
      <c r="C33" s="15">
        <v>4088.289744672807</v>
      </c>
      <c r="D33" s="15">
        <v>120.46449078238599</v>
      </c>
      <c r="E33" s="15">
        <v>1081.974999372411</v>
      </c>
      <c r="F33" s="15">
        <v>165.7789247931336</v>
      </c>
      <c r="G33" s="15">
        <v>246.43531813810569</v>
      </c>
      <c r="H33" s="15">
        <v>165.77778481746546</v>
      </c>
    </row>
    <row r="34" spans="1:8" x14ac:dyDescent="0.25">
      <c r="A34" s="16" t="s">
        <v>51</v>
      </c>
      <c r="B34" s="17" t="s">
        <v>52</v>
      </c>
      <c r="C34" s="18">
        <v>735.8921540411053</v>
      </c>
      <c r="D34" s="18">
        <v>21.68360834082948</v>
      </c>
      <c r="E34" s="18">
        <v>194.75549988703398</v>
      </c>
      <c r="F34" s="18">
        <v>29.8389247931336</v>
      </c>
      <c r="G34" s="18">
        <v>44.358357264859016</v>
      </c>
      <c r="H34" s="18">
        <v>29.838772384370309</v>
      </c>
    </row>
    <row r="35" spans="1:8" x14ac:dyDescent="0.25">
      <c r="A35" s="16" t="s">
        <v>53</v>
      </c>
      <c r="B35" s="17" t="s">
        <v>54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</row>
    <row r="36" spans="1:8" x14ac:dyDescent="0.25">
      <c r="A36" s="16" t="s">
        <v>55</v>
      </c>
      <c r="B36" s="17" t="s">
        <v>56</v>
      </c>
      <c r="C36" s="18">
        <v>3352.3975906317019</v>
      </c>
      <c r="D36" s="18">
        <v>98.780882441556514</v>
      </c>
      <c r="E36" s="18">
        <v>887.21949948537701</v>
      </c>
      <c r="F36" s="18">
        <v>135.94</v>
      </c>
      <c r="G36" s="18">
        <v>202.07696087324666</v>
      </c>
      <c r="H36" s="18">
        <v>135.93901243309514</v>
      </c>
    </row>
    <row r="37" spans="1:8" ht="28.5" x14ac:dyDescent="0.25">
      <c r="A37" s="13">
        <v>8</v>
      </c>
      <c r="B37" s="14" t="s">
        <v>57</v>
      </c>
      <c r="C37" s="15">
        <v>106295.533361493</v>
      </c>
      <c r="D37" s="15"/>
      <c r="E37" s="15">
        <v>28131.349983682685</v>
      </c>
      <c r="F37" s="15"/>
      <c r="G37" s="15">
        <v>6407.318271590746</v>
      </c>
      <c r="H37" s="15"/>
    </row>
    <row r="38" spans="1:8" ht="28.5" x14ac:dyDescent="0.25">
      <c r="A38" s="13">
        <v>9</v>
      </c>
      <c r="B38" s="14" t="s">
        <v>58</v>
      </c>
      <c r="C38" s="15"/>
      <c r="D38" s="15">
        <v>3132.1983470944865</v>
      </c>
      <c r="E38" s="15"/>
      <c r="F38" s="15">
        <v>4310.0600000000004</v>
      </c>
      <c r="G38" s="18"/>
      <c r="H38" s="15">
        <v>4310.0600000000004</v>
      </c>
    </row>
    <row r="39" spans="1:8" x14ac:dyDescent="0.25">
      <c r="A39" s="16" t="s">
        <v>59</v>
      </c>
      <c r="B39" s="17" t="s">
        <v>60</v>
      </c>
      <c r="C39" s="18"/>
      <c r="D39" s="18">
        <v>1299.3088655677525</v>
      </c>
      <c r="E39" s="18"/>
      <c r="F39" s="18">
        <v>2295.6503990612141</v>
      </c>
      <c r="G39" s="18"/>
      <c r="H39" s="18">
        <v>2295.6502888770065</v>
      </c>
    </row>
    <row r="40" spans="1:8" ht="30" x14ac:dyDescent="0.25">
      <c r="A40" s="16" t="s">
        <v>61</v>
      </c>
      <c r="B40" s="22" t="s">
        <v>62</v>
      </c>
      <c r="C40" s="18"/>
      <c r="D40" s="18">
        <v>1832.889481526734</v>
      </c>
      <c r="E40" s="18"/>
      <c r="F40" s="18">
        <v>2014.4096009387863</v>
      </c>
      <c r="G40" s="18"/>
      <c r="H40" s="18">
        <v>2014.4097111229939</v>
      </c>
    </row>
    <row r="41" spans="1:8" x14ac:dyDescent="0.25">
      <c r="A41" s="16">
        <v>10</v>
      </c>
      <c r="B41" s="17" t="s">
        <v>63</v>
      </c>
      <c r="C41" s="18"/>
      <c r="D41" s="18">
        <v>41.48233035028025</v>
      </c>
      <c r="E41" s="18"/>
      <c r="F41" s="18">
        <v>53.262608851413063</v>
      </c>
      <c r="G41" s="18"/>
      <c r="H41" s="18">
        <v>53.26260629497051</v>
      </c>
    </row>
    <row r="42" spans="1:8" ht="30" x14ac:dyDescent="0.25">
      <c r="A42" s="21">
        <v>11</v>
      </c>
      <c r="B42" s="22" t="s">
        <v>64</v>
      </c>
      <c r="C42" s="18"/>
      <c r="D42" s="18">
        <v>58.51766964971975</v>
      </c>
      <c r="E42" s="18"/>
      <c r="F42" s="18">
        <v>46.73739114858693</v>
      </c>
      <c r="G42" s="18"/>
      <c r="H42" s="18">
        <v>46.737393705029483</v>
      </c>
    </row>
    <row r="43" spans="1:8" x14ac:dyDescent="0.25">
      <c r="A43" s="21">
        <v>12</v>
      </c>
      <c r="B43" s="17" t="s">
        <v>65</v>
      </c>
      <c r="C43" s="18">
        <v>0</v>
      </c>
      <c r="D43" s="23">
        <v>3.846004544831338</v>
      </c>
      <c r="E43" s="18">
        <v>0</v>
      </c>
      <c r="F43" s="23">
        <v>3.846325220371261</v>
      </c>
      <c r="G43" s="18">
        <v>0</v>
      </c>
      <c r="H43" s="23">
        <v>3.8462987711879983</v>
      </c>
    </row>
    <row r="45" spans="1:8" ht="13.15" customHeight="1" x14ac:dyDescent="0.25">
      <c r="B45" s="24" t="s">
        <v>66</v>
      </c>
      <c r="C45" s="3" t="s">
        <v>77</v>
      </c>
      <c r="F45" s="25" t="s">
        <v>68</v>
      </c>
      <c r="G45" s="25"/>
    </row>
    <row r="46" spans="1:8" x14ac:dyDescent="0.25">
      <c r="B46" s="3" t="s">
        <v>69</v>
      </c>
      <c r="C46" s="49" t="s">
        <v>70</v>
      </c>
      <c r="F46" s="3" t="s">
        <v>71</v>
      </c>
    </row>
  </sheetData>
  <mergeCells count="10">
    <mergeCell ref="F45:G45"/>
    <mergeCell ref="B2:G2"/>
    <mergeCell ref="B3:G3"/>
    <mergeCell ref="B4:G4"/>
    <mergeCell ref="B5:G5"/>
    <mergeCell ref="A6:A7"/>
    <mergeCell ref="B6:B7"/>
    <mergeCell ref="C6:D6"/>
    <mergeCell ref="E6:F6"/>
    <mergeCell ref="G6:H6"/>
  </mergeCells>
  <pageMargins left="0.70866141732283472" right="0.51181102362204722" top="0.74803149606299213" bottom="0.74803149606299213" header="0.11811023622047245" footer="0.11811023622047245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88C4-2D9E-4DE0-8D65-D6835FB9B1E6}">
  <sheetPr>
    <tabColor rgb="FF002060"/>
  </sheetPr>
  <dimension ref="A1:N44"/>
  <sheetViews>
    <sheetView workbookViewId="0">
      <selection activeCell="C6" sqref="C6:H18"/>
    </sheetView>
  </sheetViews>
  <sheetFormatPr defaultColWidth="8.85546875" defaultRowHeight="15" x14ac:dyDescent="0.25"/>
  <cols>
    <col min="1" max="1" width="5.140625" style="51" customWidth="1"/>
    <col min="2" max="2" width="30.42578125" style="51" customWidth="1"/>
    <col min="3" max="3" width="12" style="51" customWidth="1"/>
    <col min="4" max="4" width="8.140625" style="51" customWidth="1"/>
    <col min="5" max="5" width="10.140625" style="51" customWidth="1"/>
    <col min="6" max="6" width="8.5703125" style="51" customWidth="1"/>
    <col min="7" max="7" width="9.140625" style="51" customWidth="1"/>
    <col min="8" max="8" width="7.7109375" style="51" customWidth="1"/>
    <col min="9" max="9" width="10.42578125" style="51" bestFit="1" customWidth="1"/>
    <col min="10" max="16384" width="8.85546875" style="51"/>
  </cols>
  <sheetData>
    <row r="1" spans="1:14" ht="31.5" customHeight="1" x14ac:dyDescent="0.25">
      <c r="A1" s="50" t="s">
        <v>79</v>
      </c>
      <c r="B1" s="50"/>
      <c r="C1" s="50"/>
      <c r="D1" s="50"/>
      <c r="E1" s="50"/>
      <c r="F1" s="50"/>
      <c r="G1" s="50"/>
      <c r="H1" s="50"/>
    </row>
    <row r="2" spans="1:14" ht="15.75" x14ac:dyDescent="0.25">
      <c r="A2" s="52" t="s">
        <v>2</v>
      </c>
      <c r="B2" s="52"/>
      <c r="C2" s="52"/>
      <c r="D2" s="52"/>
      <c r="E2" s="52"/>
      <c r="F2" s="52"/>
      <c r="G2" s="52"/>
      <c r="H2" s="52"/>
    </row>
    <row r="3" spans="1:14" ht="6" customHeight="1" thickBot="1" x14ac:dyDescent="0.3">
      <c r="A3" s="53"/>
      <c r="B3" s="54"/>
      <c r="C3" s="54"/>
      <c r="D3" s="54"/>
      <c r="E3" s="54"/>
      <c r="F3" s="54"/>
      <c r="G3" s="54"/>
    </row>
    <row r="4" spans="1:14" ht="30" customHeight="1" x14ac:dyDescent="0.25">
      <c r="A4" s="55" t="s">
        <v>3</v>
      </c>
      <c r="B4" s="56" t="s">
        <v>4</v>
      </c>
      <c r="C4" s="57" t="s">
        <v>5</v>
      </c>
      <c r="D4" s="58"/>
      <c r="E4" s="59" t="s">
        <v>6</v>
      </c>
      <c r="F4" s="60"/>
      <c r="G4" s="59" t="s">
        <v>7</v>
      </c>
      <c r="H4" s="60"/>
    </row>
    <row r="5" spans="1:14" ht="24" customHeight="1" x14ac:dyDescent="0.25">
      <c r="A5" s="61"/>
      <c r="B5" s="62"/>
      <c r="C5" s="63" t="s">
        <v>8</v>
      </c>
      <c r="D5" s="64" t="s">
        <v>9</v>
      </c>
      <c r="E5" s="63" t="s">
        <v>10</v>
      </c>
      <c r="F5" s="64" t="s">
        <v>9</v>
      </c>
      <c r="G5" s="63" t="s">
        <v>10</v>
      </c>
      <c r="H5" s="64" t="s">
        <v>9</v>
      </c>
    </row>
    <row r="6" spans="1:14" x14ac:dyDescent="0.25">
      <c r="A6" s="65">
        <v>1</v>
      </c>
      <c r="B6" s="66" t="s">
        <v>11</v>
      </c>
      <c r="C6" s="67">
        <v>83233.259999999995</v>
      </c>
      <c r="D6" s="68">
        <v>2403.0960141530609</v>
      </c>
      <c r="E6" s="67">
        <v>22588.99</v>
      </c>
      <c r="F6" s="68">
        <v>3394.62</v>
      </c>
      <c r="G6" s="67">
        <v>5144.9799999999996</v>
      </c>
      <c r="H6" s="68">
        <v>3394.62</v>
      </c>
      <c r="I6" s="69"/>
    </row>
    <row r="7" spans="1:14" x14ac:dyDescent="0.25">
      <c r="A7" s="70" t="s">
        <v>12</v>
      </c>
      <c r="B7" s="71" t="s">
        <v>13</v>
      </c>
      <c r="C7" s="67">
        <v>55967.681170426105</v>
      </c>
      <c r="D7" s="68">
        <v>1615.8890236711345</v>
      </c>
      <c r="E7" s="67">
        <v>17380.051960766039</v>
      </c>
      <c r="F7" s="68">
        <v>2610.2638580219132</v>
      </c>
      <c r="G7" s="67">
        <v>3958.5776639424607</v>
      </c>
      <c r="H7" s="68">
        <v>2610.2583012710174</v>
      </c>
    </row>
    <row r="8" spans="1:14" ht="25.5" x14ac:dyDescent="0.25">
      <c r="A8" s="70" t="s">
        <v>14</v>
      </c>
      <c r="B8" s="71" t="s">
        <v>15</v>
      </c>
      <c r="C8" s="72">
        <v>45002.659999999996</v>
      </c>
      <c r="D8" s="73">
        <v>1299.3088655677525</v>
      </c>
      <c r="E8" s="72">
        <v>15285.245243242469</v>
      </c>
      <c r="F8" s="73">
        <v>2295.6503990612141</v>
      </c>
      <c r="G8" s="72">
        <v>3481.4600353331239</v>
      </c>
      <c r="H8" s="73">
        <v>2295.6502888770065</v>
      </c>
    </row>
    <row r="9" spans="1:14" x14ac:dyDescent="0.25">
      <c r="A9" s="70" t="s">
        <v>16</v>
      </c>
      <c r="B9" s="71" t="s">
        <v>17</v>
      </c>
      <c r="C9" s="72">
        <v>10430.604689203126</v>
      </c>
      <c r="D9" s="73">
        <v>301.15057967493914</v>
      </c>
      <c r="E9" s="72">
        <v>1992.709401210067</v>
      </c>
      <c r="F9" s="73">
        <v>299.27973410327292</v>
      </c>
      <c r="G9" s="72">
        <v>453.86372692982479</v>
      </c>
      <c r="H9" s="73">
        <v>299.27999999999997</v>
      </c>
      <c r="N9" s="51" t="s">
        <v>80</v>
      </c>
    </row>
    <row r="10" spans="1:14" x14ac:dyDescent="0.25">
      <c r="A10" s="70" t="s">
        <v>18</v>
      </c>
      <c r="B10" s="71" t="s">
        <v>19</v>
      </c>
      <c r="C10" s="72">
        <v>0</v>
      </c>
      <c r="D10" s="73">
        <v>0</v>
      </c>
      <c r="E10" s="72">
        <v>0</v>
      </c>
      <c r="F10" s="73">
        <v>0</v>
      </c>
      <c r="G10" s="72">
        <v>0</v>
      </c>
      <c r="H10" s="73">
        <v>0</v>
      </c>
    </row>
    <row r="11" spans="1:14" ht="25.5" x14ac:dyDescent="0.25">
      <c r="A11" s="70" t="s">
        <v>20</v>
      </c>
      <c r="B11" s="71" t="s">
        <v>21</v>
      </c>
      <c r="C11" s="72">
        <v>27.541040636738714</v>
      </c>
      <c r="D11" s="73">
        <v>0.79516006978868259</v>
      </c>
      <c r="E11" s="72">
        <v>5.2615636610930299</v>
      </c>
      <c r="F11" s="73">
        <v>0.79022027622449398</v>
      </c>
      <c r="G11" s="72">
        <v>1.1983849181682438</v>
      </c>
      <c r="H11" s="73">
        <v>0.79020659598510656</v>
      </c>
    </row>
    <row r="12" spans="1:14" ht="25.5" x14ac:dyDescent="0.25">
      <c r="A12" s="70" t="s">
        <v>22</v>
      </c>
      <c r="B12" s="71" t="s">
        <v>23</v>
      </c>
      <c r="C12" s="72">
        <v>506.87544058624883</v>
      </c>
      <c r="D12" s="73">
        <v>14.634418358654218</v>
      </c>
      <c r="E12" s="72">
        <v>96.835752652407209</v>
      </c>
      <c r="F12" s="73">
        <v>14.543504581201915</v>
      </c>
      <c r="G12" s="72">
        <v>22.055516761343906</v>
      </c>
      <c r="H12" s="73">
        <v>14.54325280504508</v>
      </c>
    </row>
    <row r="13" spans="1:14" ht="38.25" x14ac:dyDescent="0.25">
      <c r="A13" s="70" t="s">
        <v>26</v>
      </c>
      <c r="B13" s="66" t="s">
        <v>27</v>
      </c>
      <c r="C13" s="67">
        <v>6069.4475523442425</v>
      </c>
      <c r="D13" s="68">
        <v>175.23601968993324</v>
      </c>
      <c r="E13" s="67">
        <v>1159.5344237546601</v>
      </c>
      <c r="F13" s="68">
        <v>175.24</v>
      </c>
      <c r="G13" s="67">
        <v>264.09802390109695</v>
      </c>
      <c r="H13" s="68">
        <v>175.24</v>
      </c>
    </row>
    <row r="14" spans="1:14" x14ac:dyDescent="0.25">
      <c r="A14" s="70" t="s">
        <v>28</v>
      </c>
      <c r="B14" s="66" t="s">
        <v>29</v>
      </c>
      <c r="C14" s="67">
        <v>5538.2752539828916</v>
      </c>
      <c r="D14" s="68">
        <v>159.90010673712328</v>
      </c>
      <c r="E14" s="67">
        <v>1058.0568906541425</v>
      </c>
      <c r="F14" s="68">
        <v>158.9</v>
      </c>
      <c r="G14" s="67">
        <v>240.9852853629651</v>
      </c>
      <c r="H14" s="68">
        <v>158.9</v>
      </c>
    </row>
    <row r="15" spans="1:14" x14ac:dyDescent="0.25">
      <c r="A15" s="70" t="s">
        <v>30</v>
      </c>
      <c r="B15" s="71" t="s">
        <v>31</v>
      </c>
      <c r="C15" s="72">
        <v>1335.2779755115091</v>
      </c>
      <c r="D15" s="73">
        <v>38.551910299957036</v>
      </c>
      <c r="E15" s="72">
        <v>255.09748037760315</v>
      </c>
      <c r="F15" s="73">
        <v>38.312413265809539</v>
      </c>
      <c r="G15" s="72">
        <v>58.101544110887453</v>
      </c>
      <c r="H15" s="73">
        <v>38.311750003930854</v>
      </c>
    </row>
    <row r="16" spans="1:14" x14ac:dyDescent="0.25">
      <c r="A16" s="70" t="s">
        <v>32</v>
      </c>
      <c r="B16" s="71" t="s">
        <v>33</v>
      </c>
      <c r="C16" s="72">
        <v>3440.780305395107</v>
      </c>
      <c r="D16" s="73">
        <v>99.341602369077336</v>
      </c>
      <c r="E16" s="72">
        <v>657.34206849546445</v>
      </c>
      <c r="F16" s="73">
        <v>98.724459951237648</v>
      </c>
      <c r="G16" s="72">
        <v>149.71762610942838</v>
      </c>
      <c r="H16" s="73">
        <v>98.722750840137678</v>
      </c>
    </row>
    <row r="17" spans="1:9" x14ac:dyDescent="0.25">
      <c r="A17" s="70" t="s">
        <v>34</v>
      </c>
      <c r="B17" s="71" t="s">
        <v>35</v>
      </c>
      <c r="C17" s="72">
        <v>762.21697307627562</v>
      </c>
      <c r="D17" s="73">
        <v>22.006594068088909</v>
      </c>
      <c r="E17" s="72">
        <v>145.61734178107497</v>
      </c>
      <c r="F17" s="73">
        <v>21.869881931907134</v>
      </c>
      <c r="G17" s="72">
        <v>33.166115142649275</v>
      </c>
      <c r="H17" s="73">
        <v>21.869503322006572</v>
      </c>
    </row>
    <row r="18" spans="1:9" x14ac:dyDescent="0.25">
      <c r="A18" s="70" t="s">
        <v>36</v>
      </c>
      <c r="B18" s="66" t="s">
        <v>37</v>
      </c>
      <c r="C18" s="67">
        <v>15657.856211177119</v>
      </c>
      <c r="D18" s="68">
        <v>452.0708640548699</v>
      </c>
      <c r="E18" s="67">
        <v>2991.3469261379719</v>
      </c>
      <c r="F18" s="68">
        <v>449.26245247880968</v>
      </c>
      <c r="G18" s="67">
        <v>681.31553131260284</v>
      </c>
      <c r="H18" s="68">
        <v>449.26</v>
      </c>
      <c r="I18" s="69"/>
    </row>
    <row r="19" spans="1:9" x14ac:dyDescent="0.25">
      <c r="A19" s="70" t="s">
        <v>38</v>
      </c>
      <c r="B19" s="71" t="s">
        <v>39</v>
      </c>
      <c r="C19" s="72">
        <v>9283.2936730145939</v>
      </c>
      <c r="D19" s="73">
        <v>268.02561828604991</v>
      </c>
      <c r="E19" s="72">
        <v>1773.5219699734771</v>
      </c>
      <c r="F19" s="73">
        <v>266.36055577278898</v>
      </c>
      <c r="G19" s="72">
        <v>403.94113190578184</v>
      </c>
      <c r="H19" s="73">
        <v>266.35594455706098</v>
      </c>
    </row>
    <row r="20" spans="1:9" x14ac:dyDescent="0.25">
      <c r="A20" s="70" t="s">
        <v>40</v>
      </c>
      <c r="B20" s="71" t="s">
        <v>31</v>
      </c>
      <c r="C20" s="72">
        <v>2042.323354523043</v>
      </c>
      <c r="D20" s="73">
        <v>58.965599830940263</v>
      </c>
      <c r="E20" s="72">
        <v>390.17459391224116</v>
      </c>
      <c r="F20" s="73">
        <v>58.599286302859291</v>
      </c>
      <c r="G20" s="72">
        <v>88.866994474360226</v>
      </c>
      <c r="H20" s="73">
        <v>58.59827183602178</v>
      </c>
    </row>
    <row r="21" spans="1:9" x14ac:dyDescent="0.25">
      <c r="A21" s="70" t="s">
        <v>41</v>
      </c>
      <c r="B21" s="71" t="s">
        <v>35</v>
      </c>
      <c r="C21" s="72">
        <v>4332.2391836394818</v>
      </c>
      <c r="D21" s="73">
        <v>125.0796459378797</v>
      </c>
      <c r="E21" s="72">
        <v>827.65036225225356</v>
      </c>
      <c r="F21" s="73">
        <v>124.30261040316137</v>
      </c>
      <c r="G21" s="72">
        <v>188.5074049324607</v>
      </c>
      <c r="H21" s="73">
        <v>124.30045848486978</v>
      </c>
    </row>
    <row r="22" spans="1:9" x14ac:dyDescent="0.25">
      <c r="A22" s="74">
        <v>2</v>
      </c>
      <c r="B22" s="66" t="s">
        <v>42</v>
      </c>
      <c r="C22" s="67">
        <v>3687.3580451499693</v>
      </c>
      <c r="D22" s="68">
        <v>106.46075139971578</v>
      </c>
      <c r="E22" s="67">
        <v>704.44938343831302</v>
      </c>
      <c r="F22" s="68">
        <v>105.79938250735836</v>
      </c>
      <c r="G22" s="67">
        <v>160.44688824500878</v>
      </c>
      <c r="H22" s="68">
        <v>105.79755091568283</v>
      </c>
      <c r="I22" s="69"/>
    </row>
    <row r="23" spans="1:9" x14ac:dyDescent="0.25">
      <c r="A23" s="70" t="s">
        <v>43</v>
      </c>
      <c r="B23" s="71" t="s">
        <v>39</v>
      </c>
      <c r="C23" s="72">
        <v>2631.6613362613825</v>
      </c>
      <c r="D23" s="73">
        <v>75.980862139622261</v>
      </c>
      <c r="E23" s="72">
        <v>502.7643594812281</v>
      </c>
      <c r="F23" s="73">
        <v>75.508844255350795</v>
      </c>
      <c r="G23" s="72">
        <v>114.51067868855881</v>
      </c>
      <c r="H23" s="73">
        <v>75.507537051402267</v>
      </c>
    </row>
    <row r="24" spans="1:9" x14ac:dyDescent="0.25">
      <c r="A24" s="70" t="s">
        <v>44</v>
      </c>
      <c r="B24" s="71" t="s">
        <v>31</v>
      </c>
      <c r="C24" s="72">
        <v>579.03109591296027</v>
      </c>
      <c r="D24" s="73">
        <v>16.71768371823179</v>
      </c>
      <c r="E24" s="72">
        <v>110.62069197321624</v>
      </c>
      <c r="F24" s="73">
        <v>16.613828017251471</v>
      </c>
      <c r="G24" s="72">
        <v>25.195203828532247</v>
      </c>
      <c r="H24" s="73">
        <v>16.613540399796875</v>
      </c>
    </row>
    <row r="25" spans="1:9" x14ac:dyDescent="0.25">
      <c r="A25" s="70" t="s">
        <v>45</v>
      </c>
      <c r="B25" s="71" t="s">
        <v>35</v>
      </c>
      <c r="C25" s="72">
        <v>476.66561297562674</v>
      </c>
      <c r="D25" s="73">
        <v>13.762205541861727</v>
      </c>
      <c r="E25" s="72">
        <v>91.064331983868655</v>
      </c>
      <c r="F25" s="73">
        <v>13.676710234756079</v>
      </c>
      <c r="G25" s="72">
        <v>20.741005727917713</v>
      </c>
      <c r="H25" s="73">
        <v>13.676473464483697</v>
      </c>
    </row>
    <row r="26" spans="1:9" x14ac:dyDescent="0.25">
      <c r="A26" s="65">
        <v>3</v>
      </c>
      <c r="B26" s="66" t="s">
        <v>46</v>
      </c>
      <c r="C26" s="72">
        <v>71.194117427604709</v>
      </c>
      <c r="D26" s="73">
        <v>2.055504006873337</v>
      </c>
      <c r="E26" s="72">
        <v>13.601242817273315</v>
      </c>
      <c r="F26" s="73">
        <v>2.0427345459181168</v>
      </c>
      <c r="G26" s="72">
        <v>3.0978479612614733</v>
      </c>
      <c r="H26" s="73">
        <v>2.0426991822373384</v>
      </c>
    </row>
    <row r="27" spans="1:9" x14ac:dyDescent="0.25">
      <c r="A27" s="65">
        <v>4</v>
      </c>
      <c r="B27" s="66" t="s">
        <v>47</v>
      </c>
      <c r="C27" s="72">
        <v>0</v>
      </c>
      <c r="D27" s="73">
        <v>0</v>
      </c>
      <c r="E27" s="72">
        <v>0</v>
      </c>
      <c r="F27" s="73">
        <v>0</v>
      </c>
      <c r="G27" s="72">
        <v>0</v>
      </c>
      <c r="H27" s="73">
        <v>0</v>
      </c>
    </row>
    <row r="28" spans="1:9" x14ac:dyDescent="0.25">
      <c r="A28" s="65">
        <v>5</v>
      </c>
      <c r="B28" s="66" t="s">
        <v>48</v>
      </c>
      <c r="C28" s="67">
        <v>86991.812350507927</v>
      </c>
      <c r="D28" s="68">
        <v>2511.61226955965</v>
      </c>
      <c r="E28" s="67">
        <v>23307.040827568399</v>
      </c>
      <c r="F28" s="68">
        <v>3500.42</v>
      </c>
      <c r="G28" s="67">
        <v>5308.5212407253966</v>
      </c>
      <c r="H28" s="68">
        <v>3500.42</v>
      </c>
      <c r="I28" s="69"/>
    </row>
    <row r="29" spans="1:9" x14ac:dyDescent="0.25">
      <c r="A29" s="65">
        <v>6</v>
      </c>
      <c r="B29" s="66" t="s">
        <v>49</v>
      </c>
      <c r="C29" s="72">
        <v>0</v>
      </c>
      <c r="D29" s="68">
        <v>0</v>
      </c>
      <c r="E29" s="72">
        <v>0</v>
      </c>
      <c r="F29" s="68">
        <v>0</v>
      </c>
      <c r="G29" s="72">
        <v>0</v>
      </c>
      <c r="H29" s="68">
        <v>0</v>
      </c>
    </row>
    <row r="30" spans="1:9" x14ac:dyDescent="0.25">
      <c r="A30" s="65">
        <v>7</v>
      </c>
      <c r="B30" s="66" t="s">
        <v>50</v>
      </c>
      <c r="C30" s="67">
        <v>3479.6724940203171</v>
      </c>
      <c r="D30" s="68">
        <v>100.46449078238601</v>
      </c>
      <c r="E30" s="67">
        <v>932.28163310273601</v>
      </c>
      <c r="F30" s="68">
        <v>140.0169031645668</v>
      </c>
      <c r="G30" s="67">
        <v>212.34084962901588</v>
      </c>
      <c r="H30" s="68">
        <v>140.01606447985455</v>
      </c>
    </row>
    <row r="31" spans="1:9" x14ac:dyDescent="0.25">
      <c r="A31" s="75" t="s">
        <v>51</v>
      </c>
      <c r="B31" s="76" t="s">
        <v>52</v>
      </c>
      <c r="C31" s="72">
        <v>626.34104892365701</v>
      </c>
      <c r="D31" s="73">
        <v>18.083608340829478</v>
      </c>
      <c r="E31" s="72">
        <v>167.81069395849246</v>
      </c>
      <c r="F31" s="73">
        <v>25.203042569622024</v>
      </c>
      <c r="G31" s="72">
        <v>38.221352933222853</v>
      </c>
      <c r="H31" s="73">
        <v>25.202891606373814</v>
      </c>
    </row>
    <row r="32" spans="1:9" x14ac:dyDescent="0.25">
      <c r="A32" s="75" t="s">
        <v>53</v>
      </c>
      <c r="B32" s="76" t="s">
        <v>54</v>
      </c>
      <c r="C32" s="72">
        <v>0</v>
      </c>
      <c r="D32" s="73">
        <v>0</v>
      </c>
      <c r="E32" s="72">
        <v>0</v>
      </c>
      <c r="F32" s="73">
        <v>0</v>
      </c>
      <c r="G32" s="72">
        <v>0</v>
      </c>
      <c r="H32" s="73">
        <v>0</v>
      </c>
    </row>
    <row r="33" spans="1:8" x14ac:dyDescent="0.25">
      <c r="A33" s="75" t="s">
        <v>55</v>
      </c>
      <c r="B33" s="76" t="s">
        <v>56</v>
      </c>
      <c r="C33" s="72">
        <v>2853.33144509666</v>
      </c>
      <c r="D33" s="73">
        <v>82.380882441556523</v>
      </c>
      <c r="E33" s="72">
        <v>764.47093914424352</v>
      </c>
      <c r="F33" s="73">
        <v>114.82</v>
      </c>
      <c r="G33" s="72">
        <v>174.11949669579303</v>
      </c>
      <c r="H33" s="73">
        <v>114.82</v>
      </c>
    </row>
    <row r="34" spans="1:8" ht="25.5" x14ac:dyDescent="0.25">
      <c r="A34" s="65">
        <v>8</v>
      </c>
      <c r="B34" s="66" t="s">
        <v>57</v>
      </c>
      <c r="C34" s="67">
        <v>90471.484844528241</v>
      </c>
      <c r="D34" s="68"/>
      <c r="E34" s="67">
        <v>24239.322460671134</v>
      </c>
      <c r="F34" s="68"/>
      <c r="G34" s="67">
        <v>5520.8620903544124</v>
      </c>
      <c r="H34" s="68"/>
    </row>
    <row r="35" spans="1:8" ht="25.5" x14ac:dyDescent="0.25">
      <c r="A35" s="65">
        <v>9</v>
      </c>
      <c r="B35" s="66" t="s">
        <v>58</v>
      </c>
      <c r="C35" s="67"/>
      <c r="D35" s="68">
        <v>2612.0767603420359</v>
      </c>
      <c r="E35" s="67"/>
      <c r="F35" s="68">
        <v>3640.44</v>
      </c>
      <c r="G35" s="72"/>
      <c r="H35" s="68">
        <v>3640.44</v>
      </c>
    </row>
    <row r="36" spans="1:8" x14ac:dyDescent="0.25">
      <c r="A36" s="70" t="s">
        <v>59</v>
      </c>
      <c r="B36" s="71" t="s">
        <v>60</v>
      </c>
      <c r="C36" s="72"/>
      <c r="D36" s="73">
        <v>1299.3088655677525</v>
      </c>
      <c r="E36" s="72"/>
      <c r="F36" s="73">
        <v>2295.6503990612141</v>
      </c>
      <c r="G36" s="72"/>
      <c r="H36" s="73">
        <v>2295.6502888770065</v>
      </c>
    </row>
    <row r="37" spans="1:8" ht="25.5" x14ac:dyDescent="0.25">
      <c r="A37" s="70" t="s">
        <v>61</v>
      </c>
      <c r="B37" s="77" t="s">
        <v>62</v>
      </c>
      <c r="C37" s="72"/>
      <c r="D37" s="73">
        <v>1312.7678947742834</v>
      </c>
      <c r="E37" s="72"/>
      <c r="F37" s="73">
        <v>1344.7890832175221</v>
      </c>
      <c r="G37" s="72"/>
      <c r="H37" s="73">
        <v>1344.7673875992105</v>
      </c>
    </row>
    <row r="38" spans="1:8" x14ac:dyDescent="0.25">
      <c r="A38" s="70">
        <v>10</v>
      </c>
      <c r="B38" s="71" t="s">
        <v>63</v>
      </c>
      <c r="C38" s="72"/>
      <c r="D38" s="73">
        <v>49.742369186639671</v>
      </c>
      <c r="E38" s="72"/>
      <c r="F38" s="73">
        <v>63.059705022874049</v>
      </c>
      <c r="G38" s="72"/>
      <c r="H38" s="73">
        <v>63.060079718630163</v>
      </c>
    </row>
    <row r="39" spans="1:8" ht="25.5" x14ac:dyDescent="0.25">
      <c r="A39" s="74">
        <v>11</v>
      </c>
      <c r="B39" s="77" t="s">
        <v>64</v>
      </c>
      <c r="C39" s="72"/>
      <c r="D39" s="73">
        <v>50.257630813360336</v>
      </c>
      <c r="E39" s="72"/>
      <c r="F39" s="73">
        <v>36.940294977125959</v>
      </c>
      <c r="G39" s="72"/>
      <c r="H39" s="73">
        <v>36.93992028136983</v>
      </c>
    </row>
    <row r="40" spans="1:8" ht="42.75" x14ac:dyDescent="0.25">
      <c r="A40" s="65">
        <v>12</v>
      </c>
      <c r="B40" s="78" t="s">
        <v>81</v>
      </c>
      <c r="C40" s="67">
        <v>34635.844634474503</v>
      </c>
      <c r="D40" s="73"/>
      <c r="E40" s="67">
        <v>6658.3506136183605</v>
      </c>
      <c r="F40" s="73"/>
      <c r="G40" s="67">
        <v>1516.5463364353268</v>
      </c>
      <c r="H40" s="73"/>
    </row>
    <row r="41" spans="1:8" ht="15.75" thickBot="1" x14ac:dyDescent="0.3">
      <c r="A41" s="79">
        <v>13</v>
      </c>
      <c r="B41" s="80" t="s">
        <v>65</v>
      </c>
      <c r="C41" s="81"/>
      <c r="D41" s="82">
        <v>3.8461538461538467</v>
      </c>
      <c r="E41" s="81">
        <v>0</v>
      </c>
      <c r="F41" s="82">
        <v>3.8461538461538471</v>
      </c>
      <c r="G41" s="81">
        <v>0</v>
      </c>
      <c r="H41" s="82">
        <v>3.8461538461538476</v>
      </c>
    </row>
    <row r="42" spans="1:8" ht="13.15" customHeight="1" x14ac:dyDescent="0.25"/>
    <row r="43" spans="1:8" x14ac:dyDescent="0.25">
      <c r="B43" s="83" t="s">
        <v>66</v>
      </c>
      <c r="C43" s="51" t="s">
        <v>77</v>
      </c>
      <c r="E43" s="25" t="s">
        <v>68</v>
      </c>
      <c r="F43" s="25"/>
    </row>
    <row r="44" spans="1:8" x14ac:dyDescent="0.25">
      <c r="B44" s="51" t="s">
        <v>69</v>
      </c>
      <c r="C44" s="84" t="s">
        <v>70</v>
      </c>
      <c r="F44" s="51" t="s">
        <v>71</v>
      </c>
    </row>
  </sheetData>
  <mergeCells count="8">
    <mergeCell ref="E43:F43"/>
    <mergeCell ref="A1:H1"/>
    <mergeCell ref="A2:H2"/>
    <mergeCell ref="A4:A5"/>
    <mergeCell ref="B4:B5"/>
    <mergeCell ref="C4:D4"/>
    <mergeCell ref="E4:F4"/>
    <mergeCell ref="G4:H4"/>
  </mergeCells>
  <pageMargins left="0.70866141732283472" right="0.31496062992125984" top="0.35433070866141736" bottom="0.35433070866141736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BC4A-E49E-40EF-A05E-7620C79CF0CB}">
  <sheetPr>
    <tabColor rgb="FF002060"/>
    <pageSetUpPr fitToPage="1"/>
  </sheetPr>
  <dimension ref="A2:I45"/>
  <sheetViews>
    <sheetView workbookViewId="0">
      <selection activeCell="C8" sqref="C8:H42"/>
    </sheetView>
  </sheetViews>
  <sheetFormatPr defaultColWidth="8.85546875" defaultRowHeight="15" x14ac:dyDescent="0.25"/>
  <cols>
    <col min="1" max="1" width="8.85546875" style="3" customWidth="1"/>
    <col min="2" max="2" width="33.7109375" style="3" customWidth="1"/>
    <col min="3" max="8" width="10.28515625" style="3" customWidth="1"/>
    <col min="9" max="9" width="10.42578125" style="3" bestFit="1" customWidth="1"/>
    <col min="10" max="16384" width="8.85546875" style="3"/>
  </cols>
  <sheetData>
    <row r="2" spans="1:9" ht="18.75" x14ac:dyDescent="0.3">
      <c r="A2" s="85" t="s">
        <v>82</v>
      </c>
      <c r="C2" s="30"/>
      <c r="D2" s="30"/>
      <c r="E2" s="30"/>
      <c r="F2" s="30"/>
      <c r="G2" s="30"/>
      <c r="H2" s="49"/>
    </row>
    <row r="3" spans="1:9" ht="18.75" x14ac:dyDescent="0.3">
      <c r="A3" s="4"/>
      <c r="B3" s="2" t="s">
        <v>1</v>
      </c>
      <c r="C3" s="2"/>
      <c r="D3" s="2"/>
      <c r="E3" s="2"/>
      <c r="F3" s="2"/>
      <c r="G3" s="2"/>
    </row>
    <row r="4" spans="1:9" ht="18.75" x14ac:dyDescent="0.3">
      <c r="A4" s="4"/>
      <c r="B4" s="86" t="s">
        <v>73</v>
      </c>
      <c r="C4" s="86"/>
      <c r="D4" s="86"/>
      <c r="E4" s="86"/>
      <c r="F4" s="86"/>
      <c r="G4" s="86"/>
    </row>
    <row r="6" spans="1:9" ht="30" customHeight="1" x14ac:dyDescent="0.25">
      <c r="A6" s="87" t="s">
        <v>3</v>
      </c>
      <c r="B6" s="87" t="s">
        <v>4</v>
      </c>
      <c r="C6" s="8" t="s">
        <v>5</v>
      </c>
      <c r="D6" s="9"/>
      <c r="E6" s="10" t="s">
        <v>6</v>
      </c>
      <c r="F6" s="11"/>
      <c r="G6" s="10" t="s">
        <v>7</v>
      </c>
      <c r="H6" s="11"/>
    </row>
    <row r="7" spans="1:9" ht="24" customHeight="1" x14ac:dyDescent="0.25">
      <c r="A7" s="87"/>
      <c r="B7" s="87"/>
      <c r="C7" s="88" t="s">
        <v>8</v>
      </c>
      <c r="D7" s="88" t="s">
        <v>9</v>
      </c>
      <c r="E7" s="88" t="s">
        <v>10</v>
      </c>
      <c r="F7" s="88" t="s">
        <v>9</v>
      </c>
      <c r="G7" s="88" t="s">
        <v>10</v>
      </c>
      <c r="H7" s="88" t="s">
        <v>9</v>
      </c>
    </row>
    <row r="8" spans="1:9" x14ac:dyDescent="0.25">
      <c r="A8" s="89">
        <v>1</v>
      </c>
      <c r="B8" s="90" t="s">
        <v>11</v>
      </c>
      <c r="C8" s="91">
        <v>154.77274172938618</v>
      </c>
      <c r="D8" s="91">
        <v>2626.0599786537596</v>
      </c>
      <c r="E8" s="91">
        <v>629.65587344047822</v>
      </c>
      <c r="F8" s="91">
        <v>3622.3967682094894</v>
      </c>
      <c r="G8" s="91">
        <v>0</v>
      </c>
      <c r="H8" s="91">
        <v>0</v>
      </c>
      <c r="I8" s="92"/>
    </row>
    <row r="9" spans="1:9" x14ac:dyDescent="0.25">
      <c r="A9" s="93" t="s">
        <v>12</v>
      </c>
      <c r="B9" s="19" t="s">
        <v>13</v>
      </c>
      <c r="C9" s="91">
        <v>103.14</v>
      </c>
      <c r="D9" s="91">
        <v>1750.0081660814603</v>
      </c>
      <c r="E9" s="91">
        <v>477.37791922372344</v>
      </c>
      <c r="F9" s="91">
        <v>2746.3449556371902</v>
      </c>
      <c r="G9" s="91">
        <v>0</v>
      </c>
      <c r="H9" s="91">
        <v>0</v>
      </c>
    </row>
    <row r="10" spans="1:9" ht="25.5" x14ac:dyDescent="0.25">
      <c r="A10" s="93" t="s">
        <v>14</v>
      </c>
      <c r="B10" s="19" t="s">
        <v>15</v>
      </c>
      <c r="C10" s="23">
        <v>76.579000000000008</v>
      </c>
      <c r="D10" s="23">
        <v>1299.3145339169976</v>
      </c>
      <c r="E10" s="23">
        <v>399.03699999999998</v>
      </c>
      <c r="F10" s="23">
        <v>2295.6513234727277</v>
      </c>
      <c r="G10" s="23">
        <v>0</v>
      </c>
      <c r="H10" s="23">
        <v>0</v>
      </c>
    </row>
    <row r="11" spans="1:9" x14ac:dyDescent="0.25">
      <c r="A11" s="93" t="s">
        <v>16</v>
      </c>
      <c r="B11" s="19" t="s">
        <v>17</v>
      </c>
      <c r="C11" s="23">
        <v>25.55808207485666</v>
      </c>
      <c r="D11" s="23">
        <v>433.64352497296585</v>
      </c>
      <c r="E11" s="23">
        <v>75.377218441375845</v>
      </c>
      <c r="F11" s="23">
        <v>433.64352497296585</v>
      </c>
      <c r="G11" s="23">
        <v>0</v>
      </c>
      <c r="H11" s="23">
        <v>0</v>
      </c>
    </row>
    <row r="12" spans="1:9" ht="25.5" x14ac:dyDescent="0.25">
      <c r="A12" s="93" t="s">
        <v>18</v>
      </c>
      <c r="B12" s="19" t="s">
        <v>21</v>
      </c>
      <c r="C12" s="23">
        <v>2.1776276953613363E-3</v>
      </c>
      <c r="D12" s="23">
        <v>3.6947770459827889E-2</v>
      </c>
      <c r="E12" s="23">
        <v>6.4223723046386632E-3</v>
      </c>
      <c r="F12" s="23">
        <v>3.6947770459827882E-2</v>
      </c>
      <c r="G12" s="23">
        <v>0</v>
      </c>
      <c r="H12" s="23">
        <v>0</v>
      </c>
    </row>
    <row r="13" spans="1:9" ht="25.5" x14ac:dyDescent="0.25">
      <c r="A13" s="93" t="s">
        <v>20</v>
      </c>
      <c r="B13" s="19" t="s">
        <v>23</v>
      </c>
      <c r="C13" s="23">
        <v>1.0027215899570805</v>
      </c>
      <c r="D13" s="23">
        <v>17.013159421037027</v>
      </c>
      <c r="E13" s="23">
        <v>2.9572784100429197</v>
      </c>
      <c r="F13" s="23">
        <v>17.013159421037027</v>
      </c>
      <c r="G13" s="23">
        <v>0</v>
      </c>
      <c r="H13" s="23">
        <v>0</v>
      </c>
    </row>
    <row r="14" spans="1:9" ht="25.5" x14ac:dyDescent="0.25">
      <c r="A14" s="93" t="s">
        <v>26</v>
      </c>
      <c r="B14" s="90" t="s">
        <v>27</v>
      </c>
      <c r="C14" s="23">
        <v>9.9464411048242614</v>
      </c>
      <c r="D14" s="91">
        <v>168.76108970145339</v>
      </c>
      <c r="E14" s="23">
        <v>29.334558895175736</v>
      </c>
      <c r="F14" s="91">
        <v>168.76108970145339</v>
      </c>
      <c r="G14" s="23">
        <v>0</v>
      </c>
      <c r="H14" s="91"/>
    </row>
    <row r="15" spans="1:9" x14ac:dyDescent="0.25">
      <c r="A15" s="93" t="s">
        <v>28</v>
      </c>
      <c r="B15" s="90" t="s">
        <v>29</v>
      </c>
      <c r="C15" s="91">
        <v>10.526550994367614</v>
      </c>
      <c r="D15" s="91">
        <v>178.60380390185639</v>
      </c>
      <c r="E15" s="91">
        <v>31.045449005632385</v>
      </c>
      <c r="F15" s="91">
        <v>178.60380390185639</v>
      </c>
      <c r="G15" s="91">
        <v>0</v>
      </c>
      <c r="H15" s="91">
        <v>0</v>
      </c>
    </row>
    <row r="16" spans="1:9" x14ac:dyDescent="0.25">
      <c r="A16" s="93" t="s">
        <v>30</v>
      </c>
      <c r="B16" s="19" t="s">
        <v>31</v>
      </c>
      <c r="C16" s="23">
        <v>2.1882626213154266</v>
      </c>
      <c r="D16" s="23">
        <v>37.128213059747978</v>
      </c>
      <c r="E16" s="23">
        <v>6.4537373786845729</v>
      </c>
      <c r="F16" s="23">
        <v>37.128213059747978</v>
      </c>
      <c r="G16" s="23">
        <v>0</v>
      </c>
      <c r="H16" s="23">
        <v>0</v>
      </c>
    </row>
    <row r="17" spans="1:9" x14ac:dyDescent="0.25">
      <c r="A17" s="93" t="s">
        <v>32</v>
      </c>
      <c r="B17" s="19" t="s">
        <v>33</v>
      </c>
      <c r="C17" s="23">
        <v>8.3382883730521868</v>
      </c>
      <c r="D17" s="23">
        <v>141.47559084210843</v>
      </c>
      <c r="E17" s="23">
        <v>24.591711626947813</v>
      </c>
      <c r="F17" s="23">
        <v>141.47559084210843</v>
      </c>
      <c r="G17" s="23">
        <v>0</v>
      </c>
      <c r="H17" s="23">
        <v>0</v>
      </c>
    </row>
    <row r="18" spans="1:9" x14ac:dyDescent="0.25">
      <c r="A18" s="93" t="s">
        <v>34</v>
      </c>
      <c r="B18" s="19" t="s">
        <v>35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</row>
    <row r="19" spans="1:9" x14ac:dyDescent="0.25">
      <c r="A19" s="93" t="s">
        <v>36</v>
      </c>
      <c r="B19" s="90" t="s">
        <v>37</v>
      </c>
      <c r="C19" s="91">
        <v>31.15974963019432</v>
      </c>
      <c r="D19" s="91">
        <v>528.68691896898974</v>
      </c>
      <c r="E19" s="91">
        <v>91.897946315946712</v>
      </c>
      <c r="F19" s="91">
        <v>528.68691896898974</v>
      </c>
      <c r="G19" s="91">
        <v>0</v>
      </c>
      <c r="H19" s="91">
        <v>0</v>
      </c>
      <c r="I19" s="92"/>
    </row>
    <row r="20" spans="1:9" x14ac:dyDescent="0.25">
      <c r="A20" s="93" t="s">
        <v>38</v>
      </c>
      <c r="B20" s="19" t="s">
        <v>39</v>
      </c>
      <c r="C20" s="23">
        <v>20.944760167699119</v>
      </c>
      <c r="D20" s="23">
        <v>355.36937404898566</v>
      </c>
      <c r="E20" s="23">
        <v>61.771370705316841</v>
      </c>
      <c r="F20" s="23">
        <v>355.36937404898566</v>
      </c>
      <c r="G20" s="23">
        <v>0</v>
      </c>
      <c r="H20" s="23">
        <v>0</v>
      </c>
    </row>
    <row r="21" spans="1:9" x14ac:dyDescent="0.25">
      <c r="A21" s="93" t="s">
        <v>40</v>
      </c>
      <c r="B21" s="19" t="s">
        <v>31</v>
      </c>
      <c r="C21" s="23">
        <v>4.607844408684433</v>
      </c>
      <c r="D21" s="23">
        <v>78.181214304598612</v>
      </c>
      <c r="E21" s="23">
        <v>13.589693214068244</v>
      </c>
      <c r="F21" s="23">
        <v>78.181214304598612</v>
      </c>
      <c r="G21" s="23">
        <v>0</v>
      </c>
      <c r="H21" s="23">
        <v>0</v>
      </c>
    </row>
    <row r="22" spans="1:9" x14ac:dyDescent="0.25">
      <c r="A22" s="93" t="s">
        <v>41</v>
      </c>
      <c r="B22" s="19" t="s">
        <v>35</v>
      </c>
      <c r="C22" s="23">
        <v>5.6071450538107692</v>
      </c>
      <c r="D22" s="23">
        <v>95.136330615405498</v>
      </c>
      <c r="E22" s="23">
        <v>16.53688239656163</v>
      </c>
      <c r="F22" s="23">
        <v>95.136330615405498</v>
      </c>
      <c r="G22" s="23">
        <v>0</v>
      </c>
      <c r="H22" s="23">
        <v>0</v>
      </c>
    </row>
    <row r="23" spans="1:9" x14ac:dyDescent="0.25">
      <c r="A23" s="94">
        <v>2</v>
      </c>
      <c r="B23" s="90" t="s">
        <v>42</v>
      </c>
      <c r="C23" s="91">
        <v>8.3193349934196945</v>
      </c>
      <c r="D23" s="91">
        <v>141.16138282349849</v>
      </c>
      <c r="E23" s="91">
        <v>24.535813338782987</v>
      </c>
      <c r="F23" s="91">
        <v>141.15400918625835</v>
      </c>
      <c r="G23" s="91">
        <v>0</v>
      </c>
      <c r="H23" s="91">
        <v>0</v>
      </c>
      <c r="I23" s="92"/>
    </row>
    <row r="24" spans="1:9" x14ac:dyDescent="0.25">
      <c r="A24" s="93" t="s">
        <v>43</v>
      </c>
      <c r="B24" s="19" t="s">
        <v>39</v>
      </c>
      <c r="C24" s="23">
        <v>5.9374956208513536</v>
      </c>
      <c r="D24" s="23">
        <v>100.74138282349848</v>
      </c>
      <c r="E24" s="23">
        <v>17.511169386528977</v>
      </c>
      <c r="F24" s="23">
        <v>100.74138282349848</v>
      </c>
      <c r="G24" s="23">
        <v>0</v>
      </c>
      <c r="H24" s="23">
        <v>0</v>
      </c>
    </row>
    <row r="25" spans="1:9" x14ac:dyDescent="0.25">
      <c r="A25" s="93" t="s">
        <v>44</v>
      </c>
      <c r="B25" s="19" t="s">
        <v>31</v>
      </c>
      <c r="C25" s="23">
        <v>1.3063970462111518</v>
      </c>
      <c r="D25" s="23">
        <v>22.17</v>
      </c>
      <c r="E25" s="23">
        <v>3.8528937826794429</v>
      </c>
      <c r="F25" s="23">
        <v>22.165615497830796</v>
      </c>
      <c r="G25" s="23">
        <v>0</v>
      </c>
      <c r="H25" s="23">
        <v>0</v>
      </c>
    </row>
    <row r="26" spans="1:9" x14ac:dyDescent="0.25">
      <c r="A26" s="93" t="s">
        <v>45</v>
      </c>
      <c r="B26" s="19" t="s">
        <v>35</v>
      </c>
      <c r="C26" s="23">
        <v>1.0754423263571891</v>
      </c>
      <c r="D26" s="23">
        <v>18.25</v>
      </c>
      <c r="E26" s="23">
        <v>3.1717501695745645</v>
      </c>
      <c r="F26" s="23">
        <v>18.247010864929063</v>
      </c>
      <c r="G26" s="23">
        <v>0</v>
      </c>
      <c r="H26" s="23">
        <v>0</v>
      </c>
    </row>
    <row r="27" spans="1:9" x14ac:dyDescent="0.25">
      <c r="A27" s="89">
        <v>3</v>
      </c>
      <c r="B27" s="90" t="s">
        <v>46</v>
      </c>
      <c r="C27" s="23">
        <v>0.16062658011205247</v>
      </c>
      <c r="D27" s="23">
        <v>2.7253483340468367</v>
      </c>
      <c r="E27" s="23">
        <v>0.47372822346902332</v>
      </c>
      <c r="F27" s="23">
        <v>2.7253483340468367</v>
      </c>
      <c r="G27" s="23">
        <v>0</v>
      </c>
      <c r="H27" s="23">
        <v>0</v>
      </c>
    </row>
    <row r="28" spans="1:9" x14ac:dyDescent="0.25">
      <c r="A28" s="89">
        <v>4</v>
      </c>
      <c r="B28" s="90" t="s">
        <v>47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</row>
    <row r="29" spans="1:9" x14ac:dyDescent="0.25">
      <c r="A29" s="89">
        <v>5</v>
      </c>
      <c r="B29" s="90" t="s">
        <v>48</v>
      </c>
      <c r="C29" s="91">
        <v>163.25</v>
      </c>
      <c r="D29" s="91">
        <v>2769.946709811305</v>
      </c>
      <c r="E29" s="91">
        <v>654.66999999999996</v>
      </c>
      <c r="F29" s="91">
        <v>3766.2761257297948</v>
      </c>
      <c r="G29" s="91">
        <v>0</v>
      </c>
      <c r="H29" s="91"/>
      <c r="I29" s="92"/>
    </row>
    <row r="30" spans="1:9" x14ac:dyDescent="0.25">
      <c r="A30" s="89">
        <v>6</v>
      </c>
      <c r="B30" s="90" t="s">
        <v>49</v>
      </c>
      <c r="C30" s="23">
        <v>0</v>
      </c>
      <c r="D30" s="91">
        <v>0</v>
      </c>
      <c r="E30" s="23">
        <v>0</v>
      </c>
      <c r="F30" s="91">
        <v>0</v>
      </c>
      <c r="G30" s="23">
        <v>0</v>
      </c>
      <c r="H30" s="23">
        <v>0</v>
      </c>
    </row>
    <row r="31" spans="1:9" x14ac:dyDescent="0.25">
      <c r="A31" s="89">
        <v>7</v>
      </c>
      <c r="B31" s="90" t="s">
        <v>50</v>
      </c>
      <c r="C31" s="91">
        <v>6.530187383817081</v>
      </c>
      <c r="D31" s="91">
        <v>110.79401022650933</v>
      </c>
      <c r="E31" s="91">
        <v>26.186616600109211</v>
      </c>
      <c r="F31" s="91">
        <v>150.65104502919183</v>
      </c>
      <c r="G31" s="91">
        <v>0</v>
      </c>
      <c r="H31" s="91">
        <v>0</v>
      </c>
    </row>
    <row r="32" spans="1:9" x14ac:dyDescent="0.25">
      <c r="A32" s="16" t="s">
        <v>51</v>
      </c>
      <c r="B32" s="17" t="s">
        <v>52</v>
      </c>
      <c r="C32" s="23">
        <v>1.1754337290870744</v>
      </c>
      <c r="D32" s="23">
        <v>19.940000000000001</v>
      </c>
      <c r="E32" s="23">
        <v>4.713590988019658</v>
      </c>
      <c r="F32" s="23">
        <v>27.117188105254527</v>
      </c>
      <c r="G32" s="23">
        <v>0</v>
      </c>
      <c r="H32" s="23">
        <v>0</v>
      </c>
    </row>
    <row r="33" spans="1:8" x14ac:dyDescent="0.25">
      <c r="A33" s="16" t="s">
        <v>53</v>
      </c>
      <c r="B33" s="17" t="s">
        <v>54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</row>
    <row r="34" spans="1:8" x14ac:dyDescent="0.25">
      <c r="A34" s="16" t="s">
        <v>55</v>
      </c>
      <c r="B34" s="17" t="s">
        <v>56</v>
      </c>
      <c r="C34" s="23">
        <v>5.3547536547300068</v>
      </c>
      <c r="D34" s="23">
        <v>90.854010226509331</v>
      </c>
      <c r="E34" s="23">
        <v>21.473025612089554</v>
      </c>
      <c r="F34" s="23">
        <v>123.53385692393729</v>
      </c>
      <c r="G34" s="23">
        <v>0</v>
      </c>
      <c r="H34" s="23">
        <v>0</v>
      </c>
    </row>
    <row r="35" spans="1:8" ht="25.5" x14ac:dyDescent="0.25">
      <c r="A35" s="89">
        <v>8</v>
      </c>
      <c r="B35" s="90" t="s">
        <v>57</v>
      </c>
      <c r="C35" s="91">
        <v>169.78018738381709</v>
      </c>
      <c r="D35" s="91"/>
      <c r="E35" s="91">
        <v>680.85661660010919</v>
      </c>
      <c r="F35" s="91"/>
      <c r="G35" s="91">
        <v>0</v>
      </c>
      <c r="H35" s="23"/>
    </row>
    <row r="36" spans="1:8" ht="25.5" x14ac:dyDescent="0.25">
      <c r="A36" s="89">
        <v>9</v>
      </c>
      <c r="B36" s="90" t="s">
        <v>58</v>
      </c>
      <c r="C36" s="91"/>
      <c r="D36" s="91">
        <v>2880.7407200378143</v>
      </c>
      <c r="E36" s="91"/>
      <c r="F36" s="91">
        <v>3916.9271707589864</v>
      </c>
      <c r="G36" s="23"/>
      <c r="H36" s="91"/>
    </row>
    <row r="37" spans="1:8" x14ac:dyDescent="0.25">
      <c r="A37" s="93" t="s">
        <v>59</v>
      </c>
      <c r="B37" s="19" t="s">
        <v>60</v>
      </c>
      <c r="C37" s="23"/>
      <c r="D37" s="23">
        <v>1299.31</v>
      </c>
      <c r="E37" s="23"/>
      <c r="F37" s="23">
        <v>2295.6513234727277</v>
      </c>
      <c r="G37" s="23"/>
      <c r="H37" s="23">
        <v>0</v>
      </c>
    </row>
    <row r="38" spans="1:8" x14ac:dyDescent="0.25">
      <c r="A38" s="93" t="s">
        <v>61</v>
      </c>
      <c r="B38" s="95" t="s">
        <v>62</v>
      </c>
      <c r="C38" s="23"/>
      <c r="D38" s="23">
        <v>1581.4307200378144</v>
      </c>
      <c r="E38" s="23"/>
      <c r="F38" s="23">
        <v>1621.2758472862588</v>
      </c>
      <c r="G38" s="23"/>
      <c r="H38" s="23">
        <v>0</v>
      </c>
    </row>
    <row r="39" spans="1:8" x14ac:dyDescent="0.25">
      <c r="A39" s="93">
        <v>10</v>
      </c>
      <c r="B39" s="19" t="s">
        <v>63</v>
      </c>
      <c r="C39" s="23"/>
      <c r="D39" s="23">
        <v>45.103330229002502</v>
      </c>
      <c r="E39" s="23"/>
      <c r="F39" s="23">
        <v>58.608476067935094</v>
      </c>
      <c r="G39" s="23"/>
      <c r="H39" s="23">
        <v>0</v>
      </c>
    </row>
    <row r="40" spans="1:8" ht="25.5" x14ac:dyDescent="0.25">
      <c r="A40" s="94">
        <v>11</v>
      </c>
      <c r="B40" s="95" t="s">
        <v>64</v>
      </c>
      <c r="C40" s="23"/>
      <c r="D40" s="23">
        <v>54.896669770997491</v>
      </c>
      <c r="E40" s="23"/>
      <c r="F40" s="23">
        <v>41.391523932064906</v>
      </c>
      <c r="G40" s="23"/>
      <c r="H40" s="23">
        <v>0</v>
      </c>
    </row>
    <row r="41" spans="1:8" ht="28.5" x14ac:dyDescent="0.25">
      <c r="A41" s="89">
        <v>12</v>
      </c>
      <c r="B41" s="14" t="s">
        <v>81</v>
      </c>
      <c r="C41" s="91">
        <v>58.938000000000002</v>
      </c>
      <c r="D41" s="23"/>
      <c r="E41" s="91">
        <v>173.82300000000001</v>
      </c>
      <c r="F41" s="23"/>
      <c r="G41" s="91">
        <v>0</v>
      </c>
      <c r="H41" s="23"/>
    </row>
    <row r="42" spans="1:8" x14ac:dyDescent="0.25">
      <c r="A42" s="94">
        <v>13</v>
      </c>
      <c r="B42" s="19" t="s">
        <v>65</v>
      </c>
      <c r="C42" s="23"/>
      <c r="D42" s="23">
        <v>3.8460250676449279</v>
      </c>
      <c r="E42" s="23">
        <v>0</v>
      </c>
      <c r="F42" s="23">
        <v>4.0000000000000018</v>
      </c>
      <c r="G42" s="23">
        <v>0</v>
      </c>
      <c r="H42" s="23">
        <v>0</v>
      </c>
    </row>
    <row r="44" spans="1:8" ht="13.15" customHeight="1" x14ac:dyDescent="0.25">
      <c r="B44" s="24" t="s">
        <v>66</v>
      </c>
      <c r="C44" s="3" t="s">
        <v>77</v>
      </c>
      <c r="F44" s="25" t="s">
        <v>68</v>
      </c>
      <c r="G44" s="25"/>
    </row>
    <row r="45" spans="1:8" x14ac:dyDescent="0.25">
      <c r="B45" s="3" t="s">
        <v>69</v>
      </c>
      <c r="C45" s="49" t="s">
        <v>70</v>
      </c>
      <c r="F45" s="3" t="s">
        <v>71</v>
      </c>
    </row>
  </sheetData>
  <mergeCells count="8">
    <mergeCell ref="F44:G44"/>
    <mergeCell ref="B3:G3"/>
    <mergeCell ref="B4:G4"/>
    <mergeCell ref="A6:A7"/>
    <mergeCell ref="B6:B7"/>
    <mergeCell ref="C6:D6"/>
    <mergeCell ref="E6:F6"/>
    <mergeCell ref="G6:H6"/>
  </mergeCells>
  <pageMargins left="0.70866141732283472" right="0.31496062992125984" top="0.35433070866141736" bottom="0.35433070866141736" header="0" footer="0"/>
  <pageSetup paperSize="9" scale="8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A8E32-E466-4C35-9CA7-B6C85A65AD44}">
  <sheetPr>
    <tabColor rgb="FF002060"/>
    <pageSetUpPr fitToPage="1"/>
  </sheetPr>
  <dimension ref="A2:H45"/>
  <sheetViews>
    <sheetView workbookViewId="0">
      <selection activeCell="C8" sqref="C8:D42"/>
    </sheetView>
  </sheetViews>
  <sheetFormatPr defaultColWidth="8.85546875" defaultRowHeight="15" x14ac:dyDescent="0.25"/>
  <cols>
    <col min="1" max="1" width="8.85546875" style="3" customWidth="1"/>
    <col min="2" max="2" width="36.85546875" style="3" customWidth="1"/>
    <col min="3" max="3" width="16.42578125" style="3" customWidth="1"/>
    <col min="4" max="4" width="18.5703125" style="3" customWidth="1"/>
    <col min="5" max="7" width="10.28515625" style="3" customWidth="1"/>
    <col min="8" max="8" width="10.42578125" style="3" bestFit="1" customWidth="1"/>
    <col min="9" max="16384" width="8.85546875" style="3"/>
  </cols>
  <sheetData>
    <row r="2" spans="1:8" ht="18.75" x14ac:dyDescent="0.3">
      <c r="A2" s="2" t="s">
        <v>83</v>
      </c>
      <c r="B2" s="2"/>
      <c r="C2" s="2"/>
      <c r="D2" s="2"/>
      <c r="E2" s="30"/>
      <c r="F2" s="30"/>
    </row>
    <row r="3" spans="1:8" ht="18.75" x14ac:dyDescent="0.3">
      <c r="A3" s="2" t="s">
        <v>84</v>
      </c>
      <c r="B3" s="2"/>
      <c r="C3" s="2"/>
      <c r="D3" s="2"/>
      <c r="E3" s="30"/>
      <c r="F3" s="30"/>
    </row>
    <row r="4" spans="1:8" ht="18.75" x14ac:dyDescent="0.3">
      <c r="A4" s="86" t="s">
        <v>85</v>
      </c>
      <c r="B4" s="86"/>
      <c r="C4" s="86"/>
      <c r="D4" s="86"/>
      <c r="E4" s="30"/>
      <c r="F4" s="30"/>
    </row>
    <row r="5" spans="1:8" x14ac:dyDescent="0.25">
      <c r="E5" s="4"/>
      <c r="F5" s="4"/>
    </row>
    <row r="6" spans="1:8" ht="30" customHeight="1" x14ac:dyDescent="0.25">
      <c r="A6" s="87" t="s">
        <v>3</v>
      </c>
      <c r="B6" s="87" t="s">
        <v>4</v>
      </c>
      <c r="C6" s="31" t="s">
        <v>5</v>
      </c>
      <c r="D6" s="31"/>
      <c r="E6" s="32"/>
      <c r="F6" s="33"/>
      <c r="G6" s="33"/>
    </row>
    <row r="7" spans="1:8" ht="24" customHeight="1" x14ac:dyDescent="0.25">
      <c r="A7" s="87"/>
      <c r="B7" s="87"/>
      <c r="C7" s="88" t="s">
        <v>8</v>
      </c>
      <c r="D7" s="88" t="s">
        <v>9</v>
      </c>
      <c r="E7" s="96"/>
      <c r="F7" s="96"/>
      <c r="G7" s="96"/>
    </row>
    <row r="8" spans="1:8" x14ac:dyDescent="0.25">
      <c r="A8" s="89">
        <v>1</v>
      </c>
      <c r="B8" s="90" t="s">
        <v>11</v>
      </c>
      <c r="C8" s="91">
        <v>694.06236763441416</v>
      </c>
      <c r="D8" s="91">
        <v>2117.7541161921431</v>
      </c>
      <c r="E8" s="97"/>
      <c r="F8" s="97"/>
      <c r="G8" s="97"/>
      <c r="H8" s="92"/>
    </row>
    <row r="9" spans="1:8" x14ac:dyDescent="0.25">
      <c r="A9" s="93" t="s">
        <v>12</v>
      </c>
      <c r="B9" s="19" t="s">
        <v>13</v>
      </c>
      <c r="C9" s="91">
        <v>510.45223693651462</v>
      </c>
      <c r="D9" s="91">
        <v>1557.5146792300893</v>
      </c>
      <c r="E9" s="97"/>
      <c r="F9" s="97"/>
      <c r="G9" s="97"/>
    </row>
    <row r="10" spans="1:8" ht="25.5" x14ac:dyDescent="0.25">
      <c r="A10" s="93" t="s">
        <v>14</v>
      </c>
      <c r="B10" s="19" t="s">
        <v>15</v>
      </c>
      <c r="C10" s="23">
        <v>425.82899999999995</v>
      </c>
      <c r="D10" s="23">
        <v>1299.3084765820247</v>
      </c>
      <c r="E10" s="98"/>
      <c r="F10" s="99"/>
      <c r="G10" s="98"/>
    </row>
    <row r="11" spans="1:8" x14ac:dyDescent="0.25">
      <c r="A11" s="93" t="s">
        <v>16</v>
      </c>
      <c r="B11" s="19" t="s">
        <v>17</v>
      </c>
      <c r="C11" s="23">
        <v>80.072286736514684</v>
      </c>
      <c r="D11" s="23">
        <v>244.32013999999992</v>
      </c>
      <c r="E11" s="98"/>
      <c r="F11" s="99"/>
      <c r="G11" s="98"/>
    </row>
    <row r="12" spans="1:8" ht="25.5" x14ac:dyDescent="0.25">
      <c r="A12" s="93" t="s">
        <v>18</v>
      </c>
      <c r="B12" s="19" t="s">
        <v>21</v>
      </c>
      <c r="C12" s="23">
        <v>0.1009502</v>
      </c>
      <c r="D12" s="23">
        <v>0.30802376205624965</v>
      </c>
      <c r="E12" s="98"/>
      <c r="F12" s="99"/>
      <c r="G12" s="98"/>
    </row>
    <row r="13" spans="1:8" ht="25.5" x14ac:dyDescent="0.25">
      <c r="A13" s="93" t="s">
        <v>20</v>
      </c>
      <c r="B13" s="19" t="s">
        <v>23</v>
      </c>
      <c r="C13" s="23">
        <v>4.45</v>
      </c>
      <c r="D13" s="23">
        <v>13.578038886008258</v>
      </c>
      <c r="E13" s="98"/>
      <c r="F13" s="99"/>
      <c r="G13" s="98"/>
    </row>
    <row r="14" spans="1:8" ht="25.5" x14ac:dyDescent="0.25">
      <c r="A14" s="93" t="s">
        <v>26</v>
      </c>
      <c r="B14" s="90" t="s">
        <v>27</v>
      </c>
      <c r="C14" s="23">
        <v>39.280999999999999</v>
      </c>
      <c r="D14" s="91">
        <v>119.85594280478436</v>
      </c>
      <c r="E14" s="97"/>
      <c r="F14" s="99"/>
      <c r="G14" s="97"/>
    </row>
    <row r="15" spans="1:8" x14ac:dyDescent="0.25">
      <c r="A15" s="93" t="s">
        <v>28</v>
      </c>
      <c r="B15" s="90" t="s">
        <v>29</v>
      </c>
      <c r="C15" s="91">
        <v>35.462000000000003</v>
      </c>
      <c r="D15" s="91">
        <v>108.20323932036513</v>
      </c>
      <c r="E15" s="97"/>
      <c r="F15" s="97"/>
      <c r="G15" s="97"/>
    </row>
    <row r="16" spans="1:8" x14ac:dyDescent="0.25">
      <c r="A16" s="93" t="s">
        <v>30</v>
      </c>
      <c r="B16" s="19" t="s">
        <v>31</v>
      </c>
      <c r="C16" s="23">
        <v>8.6419999999999995</v>
      </c>
      <c r="D16" s="23">
        <v>26.368856641097384</v>
      </c>
      <c r="E16" s="98"/>
      <c r="F16" s="99"/>
      <c r="G16" s="98"/>
    </row>
    <row r="17" spans="1:8" x14ac:dyDescent="0.25">
      <c r="A17" s="93" t="s">
        <v>32</v>
      </c>
      <c r="B17" s="19" t="s">
        <v>33</v>
      </c>
      <c r="C17" s="23">
        <v>26.82</v>
      </c>
      <c r="D17" s="23">
        <v>81.834382679267748</v>
      </c>
      <c r="E17" s="98"/>
      <c r="F17" s="99"/>
      <c r="G17" s="98"/>
    </row>
    <row r="18" spans="1:8" x14ac:dyDescent="0.25">
      <c r="A18" s="93" t="s">
        <v>34</v>
      </c>
      <c r="B18" s="19" t="s">
        <v>35</v>
      </c>
      <c r="C18" s="23">
        <v>0</v>
      </c>
      <c r="D18" s="23">
        <v>0</v>
      </c>
      <c r="E18" s="98"/>
      <c r="F18" s="99"/>
      <c r="G18" s="98"/>
    </row>
    <row r="19" spans="1:8" x14ac:dyDescent="0.25">
      <c r="A19" s="93" t="s">
        <v>36</v>
      </c>
      <c r="B19" s="90" t="s">
        <v>37</v>
      </c>
      <c r="C19" s="91">
        <v>108.86713069789963</v>
      </c>
      <c r="D19" s="91">
        <v>332.1802548369044</v>
      </c>
      <c r="E19" s="100"/>
      <c r="F19" s="100"/>
      <c r="G19" s="100"/>
      <c r="H19" s="92"/>
    </row>
    <row r="20" spans="1:8" x14ac:dyDescent="0.25">
      <c r="A20" s="93" t="s">
        <v>38</v>
      </c>
      <c r="B20" s="19" t="s">
        <v>39</v>
      </c>
      <c r="C20" s="23">
        <v>73.177607961378285</v>
      </c>
      <c r="D20" s="23">
        <v>223.28278797408132</v>
      </c>
      <c r="E20" s="98"/>
      <c r="F20" s="99"/>
      <c r="G20" s="98"/>
    </row>
    <row r="21" spans="1:8" x14ac:dyDescent="0.25">
      <c r="A21" s="93" t="s">
        <v>40</v>
      </c>
      <c r="B21" s="19" t="s">
        <v>31</v>
      </c>
      <c r="C21" s="23">
        <v>16.09906387019663</v>
      </c>
      <c r="D21" s="23">
        <v>49.122183204013581</v>
      </c>
      <c r="E21" s="98"/>
      <c r="F21" s="99"/>
      <c r="G21" s="98"/>
    </row>
    <row r="22" spans="1:8" x14ac:dyDescent="0.25">
      <c r="A22" s="93" t="s">
        <v>41</v>
      </c>
      <c r="B22" s="19" t="s">
        <v>35</v>
      </c>
      <c r="C22" s="23">
        <v>19.59045886632471</v>
      </c>
      <c r="D22" s="23">
        <v>59.775283658809478</v>
      </c>
      <c r="E22" s="98"/>
      <c r="F22" s="99"/>
      <c r="G22" s="98"/>
    </row>
    <row r="23" spans="1:8" x14ac:dyDescent="0.25">
      <c r="A23" s="94">
        <v>2</v>
      </c>
      <c r="B23" s="90" t="s">
        <v>42</v>
      </c>
      <c r="C23" s="91">
        <v>29.066412304243656</v>
      </c>
      <c r="D23" s="91">
        <v>88.688736301970607</v>
      </c>
      <c r="E23" s="100"/>
      <c r="F23" s="100"/>
      <c r="G23" s="100"/>
      <c r="H23" s="92"/>
    </row>
    <row r="24" spans="1:8" x14ac:dyDescent="0.25">
      <c r="A24" s="93" t="s">
        <v>43</v>
      </c>
      <c r="B24" s="19" t="s">
        <v>39</v>
      </c>
      <c r="C24" s="23">
        <v>20.744650372513277</v>
      </c>
      <c r="D24" s="23">
        <v>63.297004367332804</v>
      </c>
      <c r="E24" s="98"/>
      <c r="F24" s="99"/>
      <c r="G24" s="98"/>
    </row>
    <row r="25" spans="1:8" x14ac:dyDescent="0.25">
      <c r="A25" s="93" t="s">
        <v>44</v>
      </c>
      <c r="B25" s="19" t="s">
        <v>31</v>
      </c>
      <c r="C25" s="23">
        <v>4.5643402036646119</v>
      </c>
      <c r="D25" s="23">
        <v>13.926918825691899</v>
      </c>
      <c r="E25" s="98"/>
      <c r="F25" s="99"/>
      <c r="G25" s="98"/>
    </row>
    <row r="26" spans="1:8" x14ac:dyDescent="0.25">
      <c r="A26" s="93" t="s">
        <v>45</v>
      </c>
      <c r="B26" s="19" t="s">
        <v>35</v>
      </c>
      <c r="C26" s="23">
        <v>3.7574217280657654</v>
      </c>
      <c r="D26" s="23">
        <v>11.464813108945911</v>
      </c>
      <c r="E26" s="98"/>
      <c r="F26" s="99"/>
      <c r="G26" s="98"/>
    </row>
    <row r="27" spans="1:8" x14ac:dyDescent="0.25">
      <c r="A27" s="89">
        <v>3</v>
      </c>
      <c r="B27" s="90" t="s">
        <v>46</v>
      </c>
      <c r="C27" s="23">
        <v>0.56120331832417258</v>
      </c>
      <c r="D27" s="23">
        <v>1.7123686470028059</v>
      </c>
      <c r="E27" s="101"/>
      <c r="F27" s="99"/>
      <c r="G27" s="98"/>
    </row>
    <row r="28" spans="1:8" x14ac:dyDescent="0.25">
      <c r="A28" s="89">
        <v>4</v>
      </c>
      <c r="B28" s="90" t="s">
        <v>47</v>
      </c>
      <c r="C28" s="23">
        <v>0</v>
      </c>
      <c r="D28" s="23">
        <v>0</v>
      </c>
      <c r="E28" s="101"/>
      <c r="F28" s="99"/>
      <c r="G28" s="98"/>
    </row>
    <row r="29" spans="1:8" x14ac:dyDescent="0.25">
      <c r="A29" s="89">
        <v>5</v>
      </c>
      <c r="B29" s="90" t="s">
        <v>48</v>
      </c>
      <c r="C29" s="91">
        <v>723.68998325698192</v>
      </c>
      <c r="D29" s="91">
        <v>2208.1552211411163</v>
      </c>
      <c r="E29" s="100"/>
      <c r="F29" s="100"/>
      <c r="G29" s="100"/>
      <c r="H29" s="92"/>
    </row>
    <row r="30" spans="1:8" x14ac:dyDescent="0.25">
      <c r="A30" s="89">
        <v>6</v>
      </c>
      <c r="B30" s="90" t="s">
        <v>49</v>
      </c>
      <c r="C30" s="23">
        <v>0</v>
      </c>
      <c r="D30" s="91">
        <v>0</v>
      </c>
      <c r="E30" s="101"/>
      <c r="F30" s="99"/>
      <c r="G30" s="101"/>
    </row>
    <row r="31" spans="1:8" x14ac:dyDescent="0.25">
      <c r="A31" s="89">
        <v>7</v>
      </c>
      <c r="B31" s="90" t="s">
        <v>50</v>
      </c>
      <c r="C31" s="91">
        <v>28.947599330279278</v>
      </c>
      <c r="D31" s="91">
        <v>88.326208845644643</v>
      </c>
      <c r="E31" s="100"/>
      <c r="F31" s="100"/>
      <c r="G31" s="100"/>
    </row>
    <row r="32" spans="1:8" x14ac:dyDescent="0.25">
      <c r="A32" s="16" t="s">
        <v>51</v>
      </c>
      <c r="B32" s="17" t="s">
        <v>52</v>
      </c>
      <c r="C32" s="23">
        <v>5.2105678794502701</v>
      </c>
      <c r="D32" s="23">
        <v>15.898717592216036</v>
      </c>
      <c r="E32" s="102"/>
      <c r="F32" s="99"/>
      <c r="G32" s="102"/>
    </row>
    <row r="33" spans="1:7" x14ac:dyDescent="0.25">
      <c r="A33" s="16" t="s">
        <v>53</v>
      </c>
      <c r="B33" s="17" t="s">
        <v>54</v>
      </c>
      <c r="C33" s="23">
        <v>0</v>
      </c>
      <c r="D33" s="23">
        <v>0</v>
      </c>
      <c r="E33" s="102"/>
      <c r="F33" s="99"/>
      <c r="G33" s="102"/>
    </row>
    <row r="34" spans="1:7" x14ac:dyDescent="0.25">
      <c r="A34" s="16" t="s">
        <v>55</v>
      </c>
      <c r="B34" s="17" t="s">
        <v>56</v>
      </c>
      <c r="C34" s="23">
        <v>23.737031450829008</v>
      </c>
      <c r="D34" s="23">
        <v>72.427491253428613</v>
      </c>
      <c r="E34" s="102"/>
      <c r="F34" s="99"/>
      <c r="G34" s="102"/>
    </row>
    <row r="35" spans="1:7" ht="25.5" x14ac:dyDescent="0.25">
      <c r="A35" s="89">
        <v>8</v>
      </c>
      <c r="B35" s="90" t="s">
        <v>57</v>
      </c>
      <c r="C35" s="91">
        <v>752.63758258726125</v>
      </c>
      <c r="D35" s="91"/>
      <c r="E35" s="97"/>
      <c r="F35" s="100"/>
      <c r="G35" s="97"/>
    </row>
    <row r="36" spans="1:7" x14ac:dyDescent="0.25">
      <c r="A36" s="89">
        <v>9</v>
      </c>
      <c r="B36" s="90" t="s">
        <v>58</v>
      </c>
      <c r="C36" s="91"/>
      <c r="D36" s="91">
        <v>2296.4814299867608</v>
      </c>
      <c r="E36" s="97"/>
      <c r="F36" s="103"/>
      <c r="G36" s="97"/>
    </row>
    <row r="37" spans="1:7" x14ac:dyDescent="0.25">
      <c r="A37" s="93" t="s">
        <v>59</v>
      </c>
      <c r="B37" s="19" t="s">
        <v>60</v>
      </c>
      <c r="C37" s="23"/>
      <c r="D37" s="23">
        <v>1299.3084765820247</v>
      </c>
      <c r="E37" s="98"/>
      <c r="F37" s="103"/>
      <c r="G37" s="98"/>
    </row>
    <row r="38" spans="1:7" x14ac:dyDescent="0.25">
      <c r="A38" s="93" t="s">
        <v>61</v>
      </c>
      <c r="B38" s="95" t="s">
        <v>62</v>
      </c>
      <c r="C38" s="23"/>
      <c r="D38" s="23">
        <v>997.17295340473606</v>
      </c>
      <c r="E38" s="98"/>
      <c r="F38" s="103"/>
      <c r="G38" s="98"/>
    </row>
    <row r="39" spans="1:7" x14ac:dyDescent="0.25">
      <c r="A39" s="93">
        <v>10</v>
      </c>
      <c r="B39" s="19" t="s">
        <v>63</v>
      </c>
      <c r="C39" s="23"/>
      <c r="D39" s="23">
        <v>56.578227004845196</v>
      </c>
      <c r="E39" s="98"/>
      <c r="F39" s="103"/>
      <c r="G39" s="98"/>
    </row>
    <row r="40" spans="1:7" x14ac:dyDescent="0.25">
      <c r="A40" s="94">
        <v>11</v>
      </c>
      <c r="B40" s="95" t="s">
        <v>64</v>
      </c>
      <c r="C40" s="23"/>
      <c r="D40" s="23">
        <v>43.421772995154797</v>
      </c>
      <c r="E40" s="98"/>
      <c r="F40" s="103"/>
      <c r="G40" s="98"/>
    </row>
    <row r="41" spans="1:7" ht="28.5" x14ac:dyDescent="0.25">
      <c r="A41" s="89">
        <v>12</v>
      </c>
      <c r="B41" s="14" t="s">
        <v>81</v>
      </c>
      <c r="C41" s="91">
        <v>327.73510500000003</v>
      </c>
      <c r="D41" s="23"/>
      <c r="E41" s="103"/>
      <c r="F41" s="104"/>
      <c r="G41" s="103"/>
    </row>
    <row r="42" spans="1:7" x14ac:dyDescent="0.25">
      <c r="A42" s="94">
        <v>13</v>
      </c>
      <c r="B42" s="19" t="s">
        <v>65</v>
      </c>
      <c r="C42" s="23"/>
      <c r="D42" s="23">
        <v>3.8461538461538463</v>
      </c>
      <c r="E42" s="103"/>
      <c r="F42" s="103"/>
      <c r="G42" s="103"/>
    </row>
    <row r="44" spans="1:7" ht="30.6" customHeight="1" x14ac:dyDescent="0.25">
      <c r="B44" s="24" t="s">
        <v>66</v>
      </c>
      <c r="C44" s="3" t="s">
        <v>77</v>
      </c>
      <c r="D44" s="105" t="s">
        <v>68</v>
      </c>
    </row>
    <row r="45" spans="1:7" x14ac:dyDescent="0.25">
      <c r="B45" s="3" t="s">
        <v>69</v>
      </c>
      <c r="C45" s="49" t="s">
        <v>70</v>
      </c>
    </row>
  </sheetData>
  <mergeCells count="7">
    <mergeCell ref="F6:G6"/>
    <mergeCell ref="A2:D2"/>
    <mergeCell ref="A3:D3"/>
    <mergeCell ref="A4:D4"/>
    <mergeCell ref="A6:A7"/>
    <mergeCell ref="B6:B7"/>
    <mergeCell ref="C6:D6"/>
  </mergeCells>
  <pageMargins left="0.70866141732283472" right="0.70866141732283472" top="0.74803149606299213" bottom="0.74803149606299213" header="0.31496062992125984" footer="0.31496062992125984"/>
  <pageSetup paperSize="9" scale="95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1992-F9B2-48B5-9D28-EAAF04C57011}">
  <sheetPr>
    <tabColor rgb="FF002060"/>
  </sheetPr>
  <dimension ref="A2:H41"/>
  <sheetViews>
    <sheetView topLeftCell="B1" workbookViewId="0">
      <selection activeCell="F11" sqref="F11"/>
    </sheetView>
  </sheetViews>
  <sheetFormatPr defaultColWidth="8.85546875" defaultRowHeight="15" x14ac:dyDescent="0.25"/>
  <cols>
    <col min="1" max="1" width="8.85546875" style="3" customWidth="1"/>
    <col min="2" max="2" width="32.42578125" style="3" customWidth="1"/>
    <col min="3" max="8" width="10.140625" style="3" customWidth="1"/>
    <col min="9" max="16384" width="8.85546875" style="3"/>
  </cols>
  <sheetData>
    <row r="2" spans="1:8" ht="15.75" x14ac:dyDescent="0.25">
      <c r="A2" s="27" t="s">
        <v>86</v>
      </c>
      <c r="B2" s="27"/>
      <c r="C2" s="27"/>
      <c r="D2" s="27"/>
      <c r="E2" s="27"/>
      <c r="F2" s="27"/>
      <c r="G2" s="27"/>
      <c r="H2" s="27"/>
    </row>
    <row r="3" spans="1:8" ht="15.75" x14ac:dyDescent="0.25">
      <c r="A3" s="4"/>
      <c r="B3" s="27" t="s">
        <v>1</v>
      </c>
      <c r="C3" s="27"/>
      <c r="D3" s="27"/>
      <c r="E3" s="27"/>
      <c r="F3" s="27"/>
      <c r="G3" s="27"/>
    </row>
    <row r="4" spans="1:8" x14ac:dyDescent="0.25">
      <c r="A4" s="4"/>
      <c r="B4" s="106" t="s">
        <v>2</v>
      </c>
      <c r="C4" s="106"/>
      <c r="D4" s="106"/>
      <c r="E4" s="106"/>
      <c r="F4" s="106"/>
      <c r="G4" s="106"/>
    </row>
    <row r="6" spans="1:8" ht="30" customHeight="1" x14ac:dyDescent="0.25">
      <c r="A6" s="87" t="s">
        <v>3</v>
      </c>
      <c r="B6" s="87" t="s">
        <v>4</v>
      </c>
      <c r="C6" s="8" t="s">
        <v>5</v>
      </c>
      <c r="D6" s="9"/>
      <c r="E6" s="10" t="s">
        <v>6</v>
      </c>
      <c r="F6" s="11"/>
      <c r="G6" s="10" t="s">
        <v>7</v>
      </c>
      <c r="H6" s="11"/>
    </row>
    <row r="7" spans="1:8" ht="24" customHeight="1" x14ac:dyDescent="0.25">
      <c r="A7" s="87"/>
      <c r="B7" s="87"/>
      <c r="C7" s="88" t="s">
        <v>8</v>
      </c>
      <c r="D7" s="88" t="s">
        <v>9</v>
      </c>
      <c r="E7" s="88" t="s">
        <v>10</v>
      </c>
      <c r="F7" s="88" t="s">
        <v>9</v>
      </c>
      <c r="G7" s="88" t="s">
        <v>10</v>
      </c>
      <c r="H7" s="88" t="s">
        <v>9</v>
      </c>
    </row>
    <row r="8" spans="1:8" x14ac:dyDescent="0.25">
      <c r="A8" s="89">
        <v>1</v>
      </c>
      <c r="B8" s="90" t="s">
        <v>11</v>
      </c>
      <c r="C8" s="91">
        <v>15047.449814004764</v>
      </c>
      <c r="D8" s="91">
        <v>494.59999999999997</v>
      </c>
      <c r="E8" s="91">
        <v>3710.2422283047295</v>
      </c>
      <c r="F8" s="91">
        <v>638.35108097402849</v>
      </c>
      <c r="G8" s="91">
        <v>845.05238692389241</v>
      </c>
      <c r="H8" s="91">
        <v>638.36088020804482</v>
      </c>
    </row>
    <row r="9" spans="1:8" x14ac:dyDescent="0.25">
      <c r="A9" s="93" t="s">
        <v>12</v>
      </c>
      <c r="B9" s="19" t="s">
        <v>13</v>
      </c>
      <c r="C9" s="91">
        <v>11725.496103881822</v>
      </c>
      <c r="D9" s="91">
        <v>385.40999999999997</v>
      </c>
      <c r="E9" s="91">
        <v>3075.6013243695256</v>
      </c>
      <c r="F9" s="91">
        <v>529.16044539590905</v>
      </c>
      <c r="G9" s="91">
        <v>700.50522628560122</v>
      </c>
      <c r="H9" s="91">
        <v>529.16024462992527</v>
      </c>
    </row>
    <row r="10" spans="1:8" x14ac:dyDescent="0.25">
      <c r="A10" s="93" t="s">
        <v>14</v>
      </c>
      <c r="B10" s="19" t="s">
        <v>17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ht="25.5" x14ac:dyDescent="0.25">
      <c r="A11" s="93" t="s">
        <v>16</v>
      </c>
      <c r="B11" s="19" t="s">
        <v>21</v>
      </c>
      <c r="C11" s="23">
        <v>88.865976419156169</v>
      </c>
      <c r="D11" s="23">
        <v>2.92</v>
      </c>
      <c r="E11" s="23">
        <v>16.977353848091564</v>
      </c>
      <c r="F11" s="23">
        <v>2.9209716008109989</v>
      </c>
      <c r="G11" s="23">
        <v>3.8667981825258391</v>
      </c>
      <c r="H11" s="23">
        <v>2.9209716008109989</v>
      </c>
    </row>
    <row r="12" spans="1:8" ht="25.5" x14ac:dyDescent="0.25">
      <c r="A12" s="93" t="s">
        <v>18</v>
      </c>
      <c r="B12" s="19" t="s">
        <v>23</v>
      </c>
      <c r="C12" s="23">
        <v>528.09039977516079</v>
      </c>
      <c r="D12" s="23">
        <v>17.36</v>
      </c>
      <c r="E12" s="23">
        <v>100.88875340180697</v>
      </c>
      <c r="F12" s="23">
        <v>17.358016223537032</v>
      </c>
      <c r="G12" s="23">
        <v>22.978636823032229</v>
      </c>
      <c r="H12" s="23">
        <v>17.358016223537032</v>
      </c>
    </row>
    <row r="13" spans="1:8" ht="25.15" customHeight="1" x14ac:dyDescent="0.25">
      <c r="A13" s="93" t="s">
        <v>20</v>
      </c>
      <c r="B13" s="20" t="s">
        <v>25</v>
      </c>
      <c r="C13" s="23">
        <v>11108.539727687505</v>
      </c>
      <c r="D13" s="23">
        <v>365.13</v>
      </c>
      <c r="E13" s="23">
        <v>2957.7352171196271</v>
      </c>
      <c r="F13" s="23">
        <v>508.88145757156099</v>
      </c>
      <c r="G13" s="23">
        <v>673.65979128004312</v>
      </c>
      <c r="H13" s="23">
        <v>508.88125680557727</v>
      </c>
    </row>
    <row r="14" spans="1:8" ht="31.9" customHeight="1" x14ac:dyDescent="0.25">
      <c r="A14" s="93" t="s">
        <v>26</v>
      </c>
      <c r="B14" s="90" t="s">
        <v>27</v>
      </c>
      <c r="C14" s="91">
        <v>1443.8513191720899</v>
      </c>
      <c r="D14" s="91">
        <v>47.46</v>
      </c>
      <c r="E14" s="91">
        <v>275.83981786233238</v>
      </c>
      <c r="F14" s="91">
        <v>47.458531026572381</v>
      </c>
      <c r="G14" s="91">
        <v>62.825862965577791</v>
      </c>
      <c r="H14" s="91">
        <v>47.458531026572381</v>
      </c>
    </row>
    <row r="15" spans="1:8" x14ac:dyDescent="0.25">
      <c r="A15" s="93" t="s">
        <v>28</v>
      </c>
      <c r="B15" s="90" t="s">
        <v>29</v>
      </c>
      <c r="C15" s="91">
        <v>1260.8519528409111</v>
      </c>
      <c r="D15" s="91">
        <v>41.44</v>
      </c>
      <c r="E15" s="91">
        <v>240.87879991856019</v>
      </c>
      <c r="F15" s="91">
        <v>41.443451087558103</v>
      </c>
      <c r="G15" s="91">
        <v>54.863067240528565</v>
      </c>
      <c r="H15" s="91">
        <v>41.44</v>
      </c>
    </row>
    <row r="16" spans="1:8" x14ac:dyDescent="0.25">
      <c r="A16" s="93" t="s">
        <v>30</v>
      </c>
      <c r="B16" s="19" t="s">
        <v>31</v>
      </c>
      <c r="C16" s="23">
        <v>317.64750081969015</v>
      </c>
      <c r="D16" s="23">
        <v>10.44</v>
      </c>
      <c r="E16" s="23">
        <v>60.68480016402934</v>
      </c>
      <c r="F16" s="23">
        <v>10.440883748202381</v>
      </c>
      <c r="G16" s="23">
        <v>13.821699016280457</v>
      </c>
      <c r="H16" s="23">
        <v>10.440883748202381</v>
      </c>
    </row>
    <row r="17" spans="1:8" x14ac:dyDescent="0.25">
      <c r="A17" s="93" t="s">
        <v>32</v>
      </c>
      <c r="B17" s="19" t="s">
        <v>33</v>
      </c>
      <c r="C17" s="23">
        <v>661.66235081006982</v>
      </c>
      <c r="D17" s="23">
        <v>21.75</v>
      </c>
      <c r="E17" s="23">
        <v>126.40693671871001</v>
      </c>
      <c r="F17" s="23">
        <v>21.748446524978952</v>
      </c>
      <c r="G17" s="23">
        <v>28.790712471220115</v>
      </c>
      <c r="H17" s="23">
        <v>21.748446524978952</v>
      </c>
    </row>
    <row r="18" spans="1:8" x14ac:dyDescent="0.25">
      <c r="A18" s="93" t="s">
        <v>34</v>
      </c>
      <c r="B18" s="19" t="s">
        <v>35</v>
      </c>
      <c r="C18" s="23">
        <v>281.54210121115113</v>
      </c>
      <c r="D18" s="23">
        <v>9.25</v>
      </c>
      <c r="E18" s="23">
        <v>53.787063035820843</v>
      </c>
      <c r="F18" s="23">
        <v>9.2541208143767726</v>
      </c>
      <c r="G18" s="23">
        <v>12.250655753027988</v>
      </c>
      <c r="H18" s="23">
        <v>9.25</v>
      </c>
    </row>
    <row r="19" spans="1:8" x14ac:dyDescent="0.25">
      <c r="A19" s="93" t="s">
        <v>36</v>
      </c>
      <c r="B19" s="90" t="s">
        <v>37</v>
      </c>
      <c r="C19" s="91">
        <v>617.25043810994032</v>
      </c>
      <c r="D19" s="91">
        <v>20.29</v>
      </c>
      <c r="E19" s="91">
        <v>117.92228615431114</v>
      </c>
      <c r="F19" s="91">
        <v>20.288653463989064</v>
      </c>
      <c r="G19" s="91">
        <v>26.858230432184783</v>
      </c>
      <c r="H19" s="91">
        <v>20.288653463989064</v>
      </c>
    </row>
    <row r="20" spans="1:8" x14ac:dyDescent="0.25">
      <c r="A20" s="93" t="s">
        <v>38</v>
      </c>
      <c r="B20" s="19" t="s">
        <v>39</v>
      </c>
      <c r="C20" s="23">
        <v>414.89943093420436</v>
      </c>
      <c r="D20" s="23">
        <v>13.64</v>
      </c>
      <c r="E20" s="23">
        <v>79.264244136785464</v>
      </c>
      <c r="F20" s="23">
        <v>13.63749664140542</v>
      </c>
      <c r="G20" s="23">
        <v>18.053392649400436</v>
      </c>
      <c r="H20" s="23">
        <v>13.63749664140542</v>
      </c>
    </row>
    <row r="21" spans="1:8" x14ac:dyDescent="0.25">
      <c r="A21" s="93" t="s">
        <v>40</v>
      </c>
      <c r="B21" s="19" t="s">
        <v>31</v>
      </c>
      <c r="C21" s="23">
        <v>91.27781878089398</v>
      </c>
      <c r="D21" s="23">
        <v>3</v>
      </c>
      <c r="E21" s="23">
        <v>17.438123006896564</v>
      </c>
      <c r="F21" s="23">
        <v>3.0002474196130131</v>
      </c>
      <c r="G21" s="23">
        <v>3.9717439450853811</v>
      </c>
      <c r="H21" s="23">
        <v>3.0002474196130131</v>
      </c>
    </row>
    <row r="22" spans="1:8" x14ac:dyDescent="0.25">
      <c r="A22" s="93" t="s">
        <v>41</v>
      </c>
      <c r="B22" s="19" t="s">
        <v>35</v>
      </c>
      <c r="C22" s="23">
        <v>111.07318839484201</v>
      </c>
      <c r="D22" s="23">
        <v>3.65</v>
      </c>
      <c r="E22" s="23">
        <v>21.219919010629113</v>
      </c>
      <c r="F22" s="23">
        <v>3.6509094029706284</v>
      </c>
      <c r="G22" s="23">
        <v>4.8330938376989652</v>
      </c>
      <c r="H22" s="23">
        <v>3.6509094029706284</v>
      </c>
    </row>
    <row r="23" spans="1:8" x14ac:dyDescent="0.25">
      <c r="A23" s="94">
        <v>2</v>
      </c>
      <c r="B23" s="90" t="s">
        <v>42</v>
      </c>
      <c r="C23" s="91">
        <v>164.79956451561645</v>
      </c>
      <c r="D23" s="91">
        <v>5.42</v>
      </c>
      <c r="E23" s="91">
        <v>31.484046353086619</v>
      </c>
      <c r="F23" s="91">
        <v>5.4168633167954416</v>
      </c>
      <c r="G23" s="91">
        <v>7.1708732883811432</v>
      </c>
      <c r="H23" s="91">
        <v>5.4168633167954416</v>
      </c>
    </row>
    <row r="24" spans="1:8" x14ac:dyDescent="0.25">
      <c r="A24" s="93" t="s">
        <v>43</v>
      </c>
      <c r="B24" s="19" t="s">
        <v>39</v>
      </c>
      <c r="C24" s="23">
        <v>117.61717654159135</v>
      </c>
      <c r="D24" s="23">
        <v>3.87</v>
      </c>
      <c r="E24" s="23">
        <v>22.470111793309567</v>
      </c>
      <c r="F24" s="23">
        <v>3.8660063872488339</v>
      </c>
      <c r="G24" s="23">
        <v>5.1178404020417423</v>
      </c>
      <c r="H24" s="23">
        <v>3.8660063872488335</v>
      </c>
    </row>
    <row r="25" spans="1:8" x14ac:dyDescent="0.25">
      <c r="A25" s="93" t="s">
        <v>44</v>
      </c>
      <c r="B25" s="19" t="s">
        <v>31</v>
      </c>
      <c r="C25" s="23">
        <v>25.878710794838202</v>
      </c>
      <c r="D25" s="23">
        <v>0.85</v>
      </c>
      <c r="E25" s="23">
        <v>4.9439847284645069</v>
      </c>
      <c r="F25" s="23">
        <v>0.85061777682812767</v>
      </c>
      <c r="G25" s="23">
        <v>1.1260524657445987</v>
      </c>
      <c r="H25" s="23">
        <v>0.85061777682812756</v>
      </c>
    </row>
    <row r="26" spans="1:8" x14ac:dyDescent="0.25">
      <c r="A26" s="93" t="s">
        <v>45</v>
      </c>
      <c r="B26" s="19" t="s">
        <v>35</v>
      </c>
      <c r="C26" s="23">
        <v>21.303677179186909</v>
      </c>
      <c r="D26" s="23">
        <v>0.7</v>
      </c>
      <c r="E26" s="23">
        <v>4.0699498313125462</v>
      </c>
      <c r="F26" s="23">
        <v>0.70023915271848003</v>
      </c>
      <c r="G26" s="23">
        <v>0.92698042059480201</v>
      </c>
      <c r="H26" s="23">
        <v>0.70023915271848003</v>
      </c>
    </row>
    <row r="27" spans="1:8" x14ac:dyDescent="0.25">
      <c r="A27" s="89">
        <v>3</v>
      </c>
      <c r="B27" s="90" t="s">
        <v>46</v>
      </c>
      <c r="C27" s="23">
        <v>3.1818877918772137</v>
      </c>
      <c r="D27" s="23">
        <v>0.10458675245070598</v>
      </c>
      <c r="E27" s="23">
        <v>0.60788208405908528</v>
      </c>
      <c r="F27" s="23">
        <v>0.10458675245070596</v>
      </c>
      <c r="G27" s="23">
        <v>0.13845251497152003</v>
      </c>
      <c r="H27" s="23">
        <v>0.10458675245070596</v>
      </c>
    </row>
    <row r="28" spans="1:8" x14ac:dyDescent="0.25">
      <c r="A28" s="89">
        <v>4</v>
      </c>
      <c r="B28" s="90" t="s">
        <v>47</v>
      </c>
      <c r="C28" s="91">
        <v>0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</row>
    <row r="29" spans="1:8" x14ac:dyDescent="0.25">
      <c r="A29" s="89">
        <v>5</v>
      </c>
      <c r="B29" s="90" t="s">
        <v>48</v>
      </c>
      <c r="C29" s="91">
        <v>15215.431266312258</v>
      </c>
      <c r="D29" s="91">
        <v>500.12458675245068</v>
      </c>
      <c r="E29" s="91">
        <v>3742.3341567418752</v>
      </c>
      <c r="F29" s="91">
        <v>643.87253104327465</v>
      </c>
      <c r="G29" s="91">
        <v>852.36171272724505</v>
      </c>
      <c r="H29" s="91">
        <v>643.87</v>
      </c>
    </row>
    <row r="30" spans="1:8" x14ac:dyDescent="0.25">
      <c r="A30" s="89">
        <v>6</v>
      </c>
      <c r="B30" s="90" t="s">
        <v>49</v>
      </c>
      <c r="C30" s="23">
        <v>0</v>
      </c>
      <c r="D30" s="91">
        <v>0</v>
      </c>
      <c r="E30" s="23">
        <v>0</v>
      </c>
      <c r="F30" s="91">
        <v>0</v>
      </c>
      <c r="G30" s="23">
        <v>0</v>
      </c>
      <c r="H30" s="91">
        <v>0</v>
      </c>
    </row>
    <row r="31" spans="1:8" x14ac:dyDescent="0.25">
      <c r="A31" s="89">
        <v>7</v>
      </c>
      <c r="B31" s="90" t="s">
        <v>50</v>
      </c>
      <c r="C31" s="91">
        <v>608.61725065249038</v>
      </c>
      <c r="D31" s="91">
        <v>20</v>
      </c>
      <c r="E31" s="91">
        <v>149.69336626967501</v>
      </c>
      <c r="F31" s="91">
        <v>25.75</v>
      </c>
      <c r="G31" s="91">
        <v>34.094468509089801</v>
      </c>
      <c r="H31" s="91">
        <v>25.754893211091648</v>
      </c>
    </row>
    <row r="32" spans="1:8" x14ac:dyDescent="0.25">
      <c r="A32" s="16" t="s">
        <v>51</v>
      </c>
      <c r="B32" s="17" t="s">
        <v>52</v>
      </c>
      <c r="C32" s="23">
        <v>109.55110511744826</v>
      </c>
      <c r="D32" s="23">
        <v>3.6</v>
      </c>
      <c r="E32" s="23">
        <v>26.944805928541502</v>
      </c>
      <c r="F32" s="23">
        <v>4.6358822235115777</v>
      </c>
      <c r="G32" s="23">
        <v>6.137004331636164</v>
      </c>
      <c r="H32" s="23">
        <v>4.6358807779964959</v>
      </c>
    </row>
    <row r="33" spans="1:8" x14ac:dyDescent="0.25">
      <c r="A33" s="16" t="s">
        <v>53</v>
      </c>
      <c r="B33" s="17" t="s">
        <v>54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</row>
    <row r="34" spans="1:8" x14ac:dyDescent="0.25">
      <c r="A34" s="16" t="s">
        <v>55</v>
      </c>
      <c r="B34" s="17" t="s">
        <v>56</v>
      </c>
      <c r="C34" s="23">
        <v>499.0661455350421</v>
      </c>
      <c r="D34" s="23">
        <v>16.399999999999999</v>
      </c>
      <c r="E34" s="23">
        <v>122.74856034113351</v>
      </c>
      <c r="F34" s="23">
        <v>21.12</v>
      </c>
      <c r="G34" s="23">
        <v>27.957464177453637</v>
      </c>
      <c r="H34" s="23">
        <v>21.119012433095151</v>
      </c>
    </row>
    <row r="35" spans="1:8" ht="25.5" x14ac:dyDescent="0.25">
      <c r="A35" s="89">
        <v>8</v>
      </c>
      <c r="B35" s="90" t="s">
        <v>57</v>
      </c>
      <c r="C35" s="91">
        <v>15824.048516964749</v>
      </c>
      <c r="D35" s="91"/>
      <c r="E35" s="91">
        <v>3892.0275230115503</v>
      </c>
      <c r="F35" s="91"/>
      <c r="G35" s="91">
        <v>886.45618123633483</v>
      </c>
      <c r="H35" s="23"/>
    </row>
    <row r="36" spans="1:8" ht="25.5" x14ac:dyDescent="0.25">
      <c r="A36" s="89">
        <v>9</v>
      </c>
      <c r="B36" s="90" t="s">
        <v>58</v>
      </c>
      <c r="C36" s="91"/>
      <c r="D36" s="91">
        <v>520.12458675245068</v>
      </c>
      <c r="E36" s="91"/>
      <c r="F36" s="91">
        <v>669.62</v>
      </c>
      <c r="G36" s="23"/>
      <c r="H36" s="91">
        <v>669.62</v>
      </c>
    </row>
    <row r="37" spans="1:8" ht="25.5" x14ac:dyDescent="0.25">
      <c r="A37" s="89">
        <v>10</v>
      </c>
      <c r="B37" s="90" t="s">
        <v>87</v>
      </c>
      <c r="C37" s="91">
        <v>30423.430475833036</v>
      </c>
      <c r="D37" s="23"/>
      <c r="E37" s="91">
        <v>5812.2283158719692</v>
      </c>
      <c r="F37" s="23"/>
      <c r="G37" s="91">
        <v>1323.8054698827725</v>
      </c>
      <c r="H37" s="23"/>
    </row>
    <row r="38" spans="1:8" x14ac:dyDescent="0.25">
      <c r="A38" s="94">
        <v>11</v>
      </c>
      <c r="B38" s="19" t="s">
        <v>65</v>
      </c>
      <c r="C38" s="23">
        <v>0</v>
      </c>
      <c r="D38" s="23">
        <v>3.8452325672346745</v>
      </c>
      <c r="E38" s="23">
        <v>0</v>
      </c>
      <c r="F38" s="23">
        <v>3.8462947081145131</v>
      </c>
      <c r="G38" s="23">
        <v>0</v>
      </c>
      <c r="H38" s="23">
        <v>3.846096409773204</v>
      </c>
    </row>
    <row r="40" spans="1:8" ht="29.45" customHeight="1" x14ac:dyDescent="0.25">
      <c r="B40" s="24" t="s">
        <v>66</v>
      </c>
      <c r="C40" s="3" t="s">
        <v>77</v>
      </c>
      <c r="F40" s="105" t="s">
        <v>68</v>
      </c>
    </row>
    <row r="41" spans="1:8" x14ac:dyDescent="0.25">
      <c r="B41" s="3" t="s">
        <v>69</v>
      </c>
      <c r="C41" s="49" t="s">
        <v>70</v>
      </c>
      <c r="F41" s="3" t="s">
        <v>71</v>
      </c>
    </row>
  </sheetData>
  <mergeCells count="8">
    <mergeCell ref="A2:H2"/>
    <mergeCell ref="B3:G3"/>
    <mergeCell ref="B4:G4"/>
    <mergeCell ref="A6:A7"/>
    <mergeCell ref="B6:B7"/>
    <mergeCell ref="C6:D6"/>
    <mergeCell ref="E6:F6"/>
    <mergeCell ref="G6:H6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Лист1</vt:lpstr>
      <vt:lpstr>Струк ТЕ</vt:lpstr>
      <vt:lpstr>Струк ТЕ К</vt:lpstr>
      <vt:lpstr>Струк ТЕ ЯУ</vt:lpstr>
      <vt:lpstr>Струк ТЕ ІТП</vt:lpstr>
      <vt:lpstr>Струк В</vt:lpstr>
      <vt:lpstr>Струк В К</vt:lpstr>
      <vt:lpstr>Струк В ЯУ</vt:lpstr>
      <vt:lpstr>Струк Т</vt:lpstr>
      <vt:lpstr>Струк П</vt:lpstr>
      <vt:lpstr>Структ П К</vt:lpstr>
      <vt:lpstr>Струк П ЯУ</vt:lpstr>
      <vt:lpstr>Струк П ІТП</vt:lpstr>
      <vt:lpstr>ГВП М</vt:lpstr>
      <vt:lpstr>ГВП К</vt:lpstr>
      <vt:lpstr>ГВП ЯУ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2026-01-21T07:46:37Z</dcterms:created>
  <dcterms:modified xsi:type="dcterms:W3CDTF">2026-01-21T07:50:41Z</dcterms:modified>
</cp:coreProperties>
</file>