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<sst xmlns="http://schemas.openxmlformats.org/spreadsheetml/2006/main" count="228" uniqueCount="74">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</sst>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4.2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8.5"/>
      <color indexed="8"/>
      <name val="Calibri"/>
      <family val="0"/>
    </font>
    <font>
      <b/>
      <sz val="9.65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25"/>
          <c:w val="0.3772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8975"/>
          <c:w val="0.939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2525"/>
          <c:w val="0.71575"/>
          <c:h val="0.681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57547523"/>
        <c:axId val="48165660"/>
      </c:lineChart>
      <c:catAx>
        <c:axId val="575475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165660"/>
        <c:crosses val="autoZero"/>
        <c:auto val="1"/>
        <c:lblOffset val="100"/>
        <c:tickLblSkip val="1"/>
        <c:noMultiLvlLbl val="0"/>
      </c:catAx>
      <c:valAx>
        <c:axId val="48165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5475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375"/>
          <c:w val="0.854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77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7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20775"/>
          <c:w val="0.2997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25"/>
          <c:y val="0.25525"/>
          <c:w val="0.3767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5"/>
          <c:w val="0.3667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975"/>
          <c:w val="0.9402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375"/>
          <c:w val="0.7155"/>
          <c:h val="0.7202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30837757"/>
        <c:axId val="9104358"/>
      </c:lineChart>
      <c:catAx>
        <c:axId val="308377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104358"/>
        <c:crosses val="autoZero"/>
        <c:auto val="1"/>
        <c:lblOffset val="100"/>
        <c:tickLblSkip val="1"/>
        <c:noMultiLvlLbl val="0"/>
      </c:catAx>
      <c:valAx>
        <c:axId val="91043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37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75"/>
          <c:w val="0.853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92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5"/>
          <c:w val="0.373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775"/>
          <c:w val="0.2992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R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R13" sqref="R13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14611.161000000002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871.6</v>
      </c>
      <c r="O8" s="18">
        <f>SUM(O9:O16)</f>
        <v>0</v>
      </c>
      <c r="P8" s="18">
        <f t="shared" si="0"/>
        <v>0</v>
      </c>
      <c r="Q8" s="18">
        <f t="shared" si="0"/>
        <v>2145.3</v>
      </c>
      <c r="R8" s="18">
        <f t="shared" si="0"/>
        <v>1213.3999999999999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9294.307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>
        <v>457.8</v>
      </c>
      <c r="O9" s="16"/>
      <c r="P9" s="16"/>
      <c r="Q9" s="16">
        <v>1258</v>
      </c>
      <c r="R9" s="16">
        <v>422</v>
      </c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62.219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>
        <v>0.4</v>
      </c>
      <c r="O11" s="16"/>
      <c r="P11" s="16"/>
      <c r="Q11" s="16">
        <v>48.9</v>
      </c>
      <c r="R11" s="16">
        <v>2.7</v>
      </c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193.16699999999997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>
        <v>3.6</v>
      </c>
      <c r="O12" s="16"/>
      <c r="P12" s="16"/>
      <c r="Q12" s="16">
        <v>3.1</v>
      </c>
      <c r="R12" s="16">
        <v>1</v>
      </c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757.247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>
        <v>83.3</v>
      </c>
      <c r="O13" s="16"/>
      <c r="P13" s="16"/>
      <c r="Q13" s="16">
        <v>129.5</v>
      </c>
      <c r="R13" s="16">
        <v>45.5</v>
      </c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3730.3469999999998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>
        <v>302.1</v>
      </c>
      <c r="O14" s="16"/>
      <c r="P14" s="16"/>
      <c r="Q14" s="16">
        <v>670.9</v>
      </c>
      <c r="R14" s="16">
        <v>634.8</v>
      </c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147.14600000000002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>
        <v>5.9</v>
      </c>
      <c r="O15" s="16"/>
      <c r="P15" s="16"/>
      <c r="Q15" s="16">
        <v>18</v>
      </c>
      <c r="R15" s="16">
        <v>13.8</v>
      </c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426.72799999999995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>
        <v>18.5</v>
      </c>
      <c r="O16" s="16"/>
      <c r="P16" s="16"/>
      <c r="Q16" s="16">
        <v>16.9</v>
      </c>
      <c r="R16" s="16">
        <v>93.6</v>
      </c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23457.761000000002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5294.900000000001</v>
      </c>
      <c r="O17" s="25">
        <f t="shared" si="2"/>
        <v>0</v>
      </c>
      <c r="P17" s="25">
        <f t="shared" si="2"/>
        <v>0</v>
      </c>
      <c r="Q17" s="25">
        <f t="shared" si="2"/>
        <v>2145.3</v>
      </c>
      <c r="R17" s="25">
        <f t="shared" si="2"/>
        <v>1213.3999999999999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944.503</v>
      </c>
      <c r="S18" s="27">
        <f t="shared" si="3"/>
        <v>1809.5900000000001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19394.377000000004</v>
      </c>
      <c r="AK18" s="58">
        <f aca="true" t="shared" si="4" ref="AK18:AK87">AJ18-C18</f>
        <v>-37921.25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47.016999999999996</v>
      </c>
      <c r="S19" s="29">
        <f t="shared" si="5"/>
        <v>9.421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1777.5469999999998</v>
      </c>
      <c r="AK19" s="58">
        <f t="shared" si="4"/>
        <v>-5428.200000000001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1777.5469999999998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>
        <v>34.104</v>
      </c>
      <c r="S21" s="12">
        <v>1.221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211.50400000000002</v>
      </c>
      <c r="AK21" s="58">
        <f t="shared" si="4"/>
        <v>-419.5</v>
      </c>
      <c r="AM21" s="44" t="s">
        <v>20</v>
      </c>
      <c r="AN21" s="45">
        <f>AJ25</f>
        <v>9258.842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>
        <v>12.913</v>
      </c>
      <c r="S22" s="12">
        <v>8.2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130.19299999999998</v>
      </c>
      <c r="AK22" s="58">
        <f t="shared" si="4"/>
        <v>-788.094</v>
      </c>
      <c r="AM22" s="44" t="s">
        <v>22</v>
      </c>
      <c r="AN22" s="45">
        <f>$AJ$31+$AJ$33</f>
        <v>522.5719999999999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192.016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1905.556</v>
      </c>
      <c r="AK23" s="58">
        <f t="shared" si="4"/>
        <v>-3367.0899999999997</v>
      </c>
      <c r="AM23" s="44" t="s">
        <v>23</v>
      </c>
      <c r="AN23" s="45">
        <f>$AJ$34+$AJ$35+$AJ$38+$AJ$43+$AJ$47+$AJ$37+$AJ$36</f>
        <v>881.309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>
        <v>192.016</v>
      </c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1905.556</v>
      </c>
      <c r="AK24" s="58"/>
      <c r="AM24" s="44" t="s">
        <v>24</v>
      </c>
      <c r="AN24" s="45">
        <f>$AJ$68+$AJ$71+$AJ$81+$AJ$64+$AJ$66</f>
        <v>2139.359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553.1199999999999</v>
      </c>
      <c r="S25" s="29">
        <f t="shared" si="7"/>
        <v>213.78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9258.842</v>
      </c>
      <c r="AK25" s="58">
        <f t="shared" si="4"/>
        <v>-20937.417</v>
      </c>
      <c r="AL25" s="56"/>
      <c r="AM25" s="44" t="s">
        <v>26</v>
      </c>
      <c r="AN25" s="45">
        <f>$AJ$54</f>
        <v>659.714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>
        <v>13.398</v>
      </c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7327.911000000001</v>
      </c>
      <c r="AK26" s="58">
        <f t="shared" si="4"/>
        <v>-12829.772</v>
      </c>
      <c r="AM26" s="44" t="s">
        <v>28</v>
      </c>
      <c r="AN26" s="45">
        <f>$AJ$58</f>
        <v>230.79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3924.244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>
        <v>111.541</v>
      </c>
      <c r="S28" s="12">
        <v>74.935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584.306</v>
      </c>
      <c r="AK28" s="58">
        <f t="shared" si="4"/>
        <v>-1079.118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>
        <v>429.895</v>
      </c>
      <c r="S29" s="12">
        <v>108.894</v>
      </c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1116.521</v>
      </c>
      <c r="AK29" s="58">
        <f t="shared" si="4"/>
        <v>-6322.896000000001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>
        <v>11.684</v>
      </c>
      <c r="S30" s="12">
        <v>16.553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230.10399999999998</v>
      </c>
      <c r="AK30" s="58">
        <f t="shared" si="4"/>
        <v>-705.6310000000001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239.565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522.5719999999999</v>
      </c>
      <c r="AK31" s="58">
        <f t="shared" si="4"/>
        <v>-2511.9980000000005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>
        <f>163.534+76.031</f>
        <v>239.565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522.5719999999999</v>
      </c>
      <c r="AK32" s="58">
        <f t="shared" si="4"/>
        <v>-2511.9980000000005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>
        <v>2.4</v>
      </c>
      <c r="S34" s="29">
        <f>10.195+0.189</f>
        <v>10.384</v>
      </c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307.033</v>
      </c>
      <c r="AK34" s="58">
        <f t="shared" si="4"/>
        <v>-308.052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2.967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395.43399999999997</v>
      </c>
      <c r="AK38" s="58">
        <f t="shared" si="4"/>
        <v>-1029.8539999999998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>
        <v>2.967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14.984</v>
      </c>
      <c r="AK42" s="58">
        <f t="shared" si="4"/>
        <v>-11.747000000000002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89.902</v>
      </c>
      <c r="S54" s="29">
        <f t="shared" si="13"/>
        <v>4.593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659.714</v>
      </c>
      <c r="AK54" s="58">
        <f t="shared" si="4"/>
        <v>-1988.929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>
        <v>3.332</v>
      </c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402.053</v>
      </c>
      <c r="AK55" s="58">
        <f t="shared" si="4"/>
        <v>-1213.6399999999999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>
        <v>82.747</v>
      </c>
      <c r="S56" s="12">
        <v>1.261</v>
      </c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229.965</v>
      </c>
      <c r="AK56" s="58">
        <f t="shared" si="4"/>
        <v>-743.235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>
        <v>7.155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27.695999999999998</v>
      </c>
      <c r="AK57" s="58">
        <f t="shared" si="4"/>
        <v>-32.054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8.679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230.79</v>
      </c>
      <c r="AK58" s="58">
        <f t="shared" si="4"/>
        <v>-759.4510000000002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>
        <v>8.679</v>
      </c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17.841</v>
      </c>
      <c r="AK61" s="58">
        <f t="shared" si="4"/>
        <v>-174.959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34.273</v>
      </c>
      <c r="AK63" s="58">
        <f t="shared" si="4"/>
        <v>-75.55199999999999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7.008</v>
      </c>
      <c r="S68" s="29">
        <f t="shared" si="17"/>
        <v>1370.717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2136.835</v>
      </c>
      <c r="AK68" s="58">
        <f t="shared" si="4"/>
        <v>-1791.364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>
        <v>7.008</v>
      </c>
      <c r="S70" s="16">
        <v>1370.717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2136.835</v>
      </c>
      <c r="AK70" s="58">
        <f t="shared" si="4"/>
        <v>-1684.864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2.524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2.524</v>
      </c>
      <c r="AK71" s="58">
        <f t="shared" si="4"/>
        <v>-258.476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2.524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2.524</v>
      </c>
      <c r="AK72" s="58">
        <f t="shared" si="4"/>
        <v>-258.476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944.5029999999999</v>
      </c>
      <c r="S93" s="39">
        <f t="shared" si="22"/>
        <v>1809.5900000000001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19394.377</v>
      </c>
      <c r="AK93" s="58">
        <f t="shared" si="21"/>
        <v>-37921.25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16.73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9838.853000000001</v>
      </c>
      <c r="AK94" s="58">
        <f t="shared" si="21"/>
        <v>-19897.032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111.541</v>
      </c>
      <c r="S96" s="31">
        <f t="shared" si="25"/>
        <v>74.935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584.306</v>
      </c>
      <c r="AK96" s="58">
        <f t="shared" si="21"/>
        <v>-1079.118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549.27</v>
      </c>
      <c r="S97" s="31">
        <f t="shared" si="26"/>
        <v>120.055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1625.5799999999997</v>
      </c>
      <c r="AK97" s="58">
        <f t="shared" si="21"/>
        <v>-8103.967000000001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246.573</v>
      </c>
      <c r="S99" s="31">
        <f t="shared" si="28"/>
        <v>1562.7330000000002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4711.196</v>
      </c>
      <c r="AK99" s="58">
        <f t="shared" si="21"/>
        <v>-7788.51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37.119</v>
      </c>
      <c r="S100" s="31">
        <f aca="true" t="shared" si="30" ref="S100:AJ100">S22+S30+S34+S35+S36+S42+S46+S50+S57+S63+S79+S85+S86+S92+S69+S82+S74+S77+S80+S37+S75+S76+S83+S91</f>
        <v>35.137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2634.4420000000005</v>
      </c>
      <c r="AK100" s="58">
        <f t="shared" si="21"/>
        <v>-1052.6229999999996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RePack by Diakov</cp:lastModifiedBy>
  <cp:lastPrinted>2021-04-07T11:19:51Z</cp:lastPrinted>
  <dcterms:created xsi:type="dcterms:W3CDTF">2019-11-27T07:51:11Z</dcterms:created>
  <dcterms:modified xsi:type="dcterms:W3CDTF">2022-02-16T14:05:26Z</dcterms:modified>
  <cp:category/>
  <cp:version/>
  <cp:contentType/>
  <cp:contentStatus/>
</cp:coreProperties>
</file>