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7032" tabRatio="1000" activeTab="0"/>
  </bookViews>
  <sheets>
    <sheet name="січень 2020" sheetId="1" r:id="rId1"/>
  </sheets>
  <definedNames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<sst xmlns="http://schemas.openxmlformats.org/spreadsheetml/2006/main" count="105" uniqueCount="69">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</sst>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25"/>
      <color indexed="8"/>
      <name val="Calibri"/>
      <family val="2"/>
    </font>
    <font>
      <b/>
      <sz val="9.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47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7" applyNumberFormat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59" fillId="46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164" fontId="8" fillId="47" borderId="0" xfId="0" applyNumberFormat="1" applyFont="1" applyFill="1" applyBorder="1" applyAlignment="1">
      <alignment horizontal="center" vertical="center"/>
    </xf>
    <xf numFmtId="164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164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64" fontId="10" fillId="0" borderId="0" xfId="0" applyNumberFormat="1" applyFont="1" applyAlignment="1">
      <alignment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64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0" fillId="0" borderId="0" xfId="0" applyFont="1" applyAlignment="1">
      <alignment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64" fontId="61" fillId="0" borderId="0" xfId="0" applyNumberFormat="1" applyFont="1" applyAlignment="1">
      <alignment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"/>
          <c:y val="0.20675"/>
          <c:w val="0.3785"/>
          <c:h val="0.4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75"/>
          <c:y val="0.82625"/>
          <c:w val="0.909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"/>
          <c:w val="0.36725"/>
          <c:h val="0.41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75"/>
          <c:y val="0.795"/>
          <c:w val="0.957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6175"/>
          <c:w val="0.7655"/>
          <c:h val="0.769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8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5"/>
          <c:y val="0.93375"/>
          <c:w val="0.812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775"/>
          <c:y val="0.26075"/>
          <c:w val="0.374"/>
          <c:h val="0.34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10725"/>
          <c:w val="0.31275"/>
          <c:h val="0.8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85725</xdr:rowOff>
    </xdr:from>
    <xdr:to>
      <xdr:col>17</xdr:col>
      <xdr:colOff>76200</xdr:colOff>
      <xdr:row>126</xdr:row>
      <xdr:rowOff>47625</xdr:rowOff>
    </xdr:to>
    <xdr:graphicFrame>
      <xdr:nvGraphicFramePr>
        <xdr:cNvPr id="1" name="Диаграмма 1"/>
        <xdr:cNvGraphicFramePr/>
      </xdr:nvGraphicFramePr>
      <xdr:xfrm>
        <a:off x="352425" y="16125825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76200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6116300"/>
        <a:ext cx="92202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47625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27742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2774275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tabSelected="1" view="pageBreakPreview" zoomScale="75" zoomScaleNormal="40" zoomScaleSheetLayoutView="75" zoomScalePageLayoutView="0" workbookViewId="0" topLeftCell="B1">
      <pane xSplit="4236" ySplit="2256" topLeftCell="B7" activePane="bottomRight" state="split"/>
      <selection pane="topLeft" activeCell="AB83" sqref="AB83"/>
      <selection pane="topRight" activeCell="G5" sqref="G5"/>
      <selection pane="bottomLeft" activeCell="B24" sqref="B24"/>
      <selection pane="bottomRight" activeCell="AF13" sqref="AF13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7.25">
      <c r="B3" s="66" t="s">
        <v>66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">
      <c r="B4" s="5" t="s">
        <v>0</v>
      </c>
      <c r="AA4" s="6" t="s">
        <v>1</v>
      </c>
    </row>
    <row r="5" spans="2:27" ht="69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27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">
      <c r="B8" s="23" t="s">
        <v>8</v>
      </c>
      <c r="C8" s="24">
        <f>SUM(D8:Z8)</f>
        <v>4418.400000000001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">
      <c r="B9" s="27" t="s">
        <v>9</v>
      </c>
      <c r="C9" s="28">
        <f>SUM(D9:X9)</f>
        <v>3400.9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/>
      <c r="K9" s="22"/>
      <c r="L9" s="22"/>
      <c r="M9" s="22"/>
      <c r="N9" s="22"/>
      <c r="O9" s="22"/>
      <c r="P9" s="22"/>
      <c r="Q9" s="22"/>
      <c r="R9" s="30"/>
      <c r="S9" s="30"/>
      <c r="T9" s="22"/>
      <c r="U9" s="30"/>
      <c r="V9" s="22"/>
      <c r="W9" s="22"/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41.900000000000006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/>
      <c r="K11" s="22"/>
      <c r="L11" s="22"/>
      <c r="M11" s="22"/>
      <c r="N11" s="22"/>
      <c r="O11" s="22"/>
      <c r="P11" s="22"/>
      <c r="Q11" s="22"/>
      <c r="R11" s="30"/>
      <c r="S11" s="30"/>
      <c r="T11" s="22"/>
      <c r="U11" s="30"/>
      <c r="V11" s="22"/>
      <c r="W11" s="22"/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">
      <c r="B12" s="27" t="s">
        <v>12</v>
      </c>
      <c r="C12" s="28">
        <f t="shared" si="1"/>
        <v>64.1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/>
      <c r="K12" s="22"/>
      <c r="L12" s="22"/>
      <c r="M12" s="22"/>
      <c r="N12" s="22"/>
      <c r="O12" s="22"/>
      <c r="P12" s="22"/>
      <c r="Q12" s="22"/>
      <c r="R12" s="30"/>
      <c r="S12" s="30"/>
      <c r="T12" s="22"/>
      <c r="U12" s="30"/>
      <c r="V12" s="22"/>
      <c r="W12" s="22"/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">
      <c r="B13" s="27" t="s">
        <v>13</v>
      </c>
      <c r="C13" s="28">
        <f t="shared" si="1"/>
        <v>80.2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/>
      <c r="K13" s="22"/>
      <c r="L13" s="22"/>
      <c r="M13" s="22"/>
      <c r="N13" s="22"/>
      <c r="O13" s="22"/>
      <c r="P13" s="22"/>
      <c r="Q13" s="22"/>
      <c r="R13" s="30"/>
      <c r="S13" s="30"/>
      <c r="T13" s="22"/>
      <c r="U13" s="22"/>
      <c r="V13" s="22"/>
      <c r="W13" s="22"/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">
      <c r="B14" s="27" t="s">
        <v>14</v>
      </c>
      <c r="C14" s="28">
        <f t="shared" si="1"/>
        <v>723.8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/>
      <c r="K14" s="22"/>
      <c r="L14" s="22"/>
      <c r="M14" s="22"/>
      <c r="N14" s="22"/>
      <c r="O14" s="22"/>
      <c r="P14" s="22"/>
      <c r="Q14" s="22"/>
      <c r="R14" s="30"/>
      <c r="S14" s="30"/>
      <c r="T14" s="22"/>
      <c r="U14" s="30"/>
      <c r="V14" s="22"/>
      <c r="W14" s="22"/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46.5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/>
      <c r="K15" s="22"/>
      <c r="L15" s="22"/>
      <c r="M15" s="22"/>
      <c r="N15" s="22"/>
      <c r="O15" s="22"/>
      <c r="P15" s="22"/>
      <c r="Q15" s="22"/>
      <c r="R15" s="30"/>
      <c r="S15" s="30"/>
      <c r="T15" s="22"/>
      <c r="U15" s="30"/>
      <c r="V15" s="22"/>
      <c r="W15" s="22"/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60.99999999999999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/>
      <c r="K16" s="22"/>
      <c r="L16" s="22"/>
      <c r="M16" s="22"/>
      <c r="N16" s="22"/>
      <c r="O16" s="22"/>
      <c r="P16" s="22"/>
      <c r="Q16" s="22"/>
      <c r="R16" s="30"/>
      <c r="S16" s="30"/>
      <c r="T16" s="22"/>
      <c r="U16" s="30"/>
      <c r="V16" s="22"/>
      <c r="W16" s="22"/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7849.2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>SUM(M6:M8)</f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>SUM(S6:S8)</f>
        <v>0</v>
      </c>
      <c r="T17" s="38">
        <f>SUM(T6:T8)</f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">
      <c r="B18" s="39" t="s">
        <v>18</v>
      </c>
      <c r="C18" s="40">
        <f>C19+C23+C29+C32+C33+C35+C36+C41+C45+C49+C52+C56+C64+C71+C77+C78+C82+C31+C67+C75+C73+C74+C79+C80+C81+C70+C34+C62+C76</f>
        <v>21388.471999999998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488.693</v>
      </c>
      <c r="AB18" s="41">
        <f aca="true" t="shared" si="4" ref="AB18:AB82">AA18-C18</f>
        <v>-20899.779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">
      <c r="A19" s="1">
        <v>10116</v>
      </c>
      <c r="B19" s="42" t="s">
        <v>19</v>
      </c>
      <c r="C19" s="43">
        <f aca="true" t="shared" si="5" ref="C19:AA19">SUM(C20:C22)</f>
        <v>3403.61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>SUM(T20:T22)</f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292.808</v>
      </c>
      <c r="AB19" s="41">
        <f t="shared" si="4"/>
        <v>-3110.802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">
      <c r="B20" s="44" t="s">
        <v>20</v>
      </c>
      <c r="C20" s="45">
        <v>2920</v>
      </c>
      <c r="D20" s="17"/>
      <c r="E20" s="17"/>
      <c r="F20" s="17"/>
      <c r="G20" s="17"/>
      <c r="H20" s="17"/>
      <c r="I20" s="22"/>
      <c r="J20" s="22">
        <v>292.808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2"/>
      <c r="W20" s="22"/>
      <c r="X20" s="22"/>
      <c r="Y20" s="17"/>
      <c r="Z20" s="17"/>
      <c r="AA20" s="17">
        <f>SUM(D20:Z20)</f>
        <v>292.808</v>
      </c>
      <c r="AB20" s="41">
        <f t="shared" si="4"/>
        <v>-2627.192</v>
      </c>
      <c r="AC20" s="7"/>
      <c r="AD20" s="67" t="s">
        <v>21</v>
      </c>
      <c r="AE20" s="68">
        <f>AA19</f>
        <v>292.808</v>
      </c>
      <c r="AG20" s="8"/>
    </row>
    <row r="21" spans="2:33" ht="15">
      <c r="B21" s="44" t="s">
        <v>22</v>
      </c>
      <c r="C21" s="45">
        <v>248.79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2"/>
      <c r="W21" s="22"/>
      <c r="X21" s="22"/>
      <c r="Y21" s="17"/>
      <c r="Z21" s="17"/>
      <c r="AA21" s="17">
        <f>SUM(D21:Z21)</f>
        <v>0</v>
      </c>
      <c r="AB21" s="41">
        <f t="shared" si="4"/>
        <v>-248.79</v>
      </c>
      <c r="AC21" s="7"/>
      <c r="AD21" s="67" t="s">
        <v>23</v>
      </c>
      <c r="AE21" s="68">
        <f>AA23</f>
        <v>89.447</v>
      </c>
      <c r="AG21" s="8"/>
    </row>
    <row r="22" spans="2:33" ht="15">
      <c r="B22" s="44" t="s">
        <v>24</v>
      </c>
      <c r="C22" s="45">
        <v>234.82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f>SUM(D22:Z22)</f>
        <v>0</v>
      </c>
      <c r="AB22" s="41">
        <f t="shared" si="4"/>
        <v>-234.82</v>
      </c>
      <c r="AC22" s="7"/>
      <c r="AD22" s="67" t="s">
        <v>25</v>
      </c>
      <c r="AE22" s="68">
        <f>$AA$29+$AA$31</f>
        <v>0</v>
      </c>
      <c r="AG22" s="8"/>
    </row>
    <row r="23" spans="1:40" s="1" customFormat="1" ht="15">
      <c r="A23" s="1">
        <v>7000</v>
      </c>
      <c r="B23" s="42" t="s">
        <v>67</v>
      </c>
      <c r="C23" s="43">
        <f aca="true" t="shared" si="6" ref="C23:AA23">SUM(C24:C28)</f>
        <v>13412.245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>SUM(Q24:Q28)</f>
        <v>0</v>
      </c>
      <c r="R23" s="43">
        <f t="shared" si="6"/>
        <v>0</v>
      </c>
      <c r="S23" s="43">
        <f t="shared" si="6"/>
        <v>0</v>
      </c>
      <c r="T23" s="43">
        <f>SUM(T24:T28)</f>
        <v>0</v>
      </c>
      <c r="U23" s="43">
        <f>SUM(U24:U28)</f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89.447</v>
      </c>
      <c r="AB23" s="41">
        <f t="shared" si="4"/>
        <v>-13322.798</v>
      </c>
      <c r="AC23" s="2"/>
      <c r="AD23" s="67" t="s">
        <v>26</v>
      </c>
      <c r="AE23" s="68">
        <f>$AA$32+$AA$33+$AA$36+$AA$41+$AA$45+$AA$35+$AA$34</f>
        <v>0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">
      <c r="B24" s="44" t="s">
        <v>20</v>
      </c>
      <c r="C24" s="45">
        <v>9265.485</v>
      </c>
      <c r="D24" s="17"/>
      <c r="E24" s="17"/>
      <c r="F24" s="17"/>
      <c r="G24" s="17"/>
      <c r="H24" s="17"/>
      <c r="I24" s="17"/>
      <c r="J24" s="22">
        <v>89.267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2"/>
      <c r="W24" s="22"/>
      <c r="X24" s="22"/>
      <c r="Y24" s="17"/>
      <c r="Z24" s="17"/>
      <c r="AA24" s="17">
        <f>SUM(D24:Z24)</f>
        <v>89.267</v>
      </c>
      <c r="AB24" s="41">
        <f t="shared" si="4"/>
        <v>-9176.218</v>
      </c>
      <c r="AC24" s="7"/>
      <c r="AD24" s="67" t="s">
        <v>27</v>
      </c>
      <c r="AE24" s="68">
        <f>$AA$64+$AA$67+$AA$74+$AA$62</f>
        <v>0</v>
      </c>
      <c r="AG24" s="8"/>
    </row>
    <row r="25" spans="2:33" ht="1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7" t="s">
        <v>29</v>
      </c>
      <c r="AE25" s="68">
        <f>$AA$52</f>
        <v>0</v>
      </c>
      <c r="AG25" s="8"/>
    </row>
    <row r="26" spans="2:33" ht="1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2"/>
      <c r="W26" s="22"/>
      <c r="X26" s="22"/>
      <c r="Y26" s="17"/>
      <c r="Z26" s="17"/>
      <c r="AA26" s="17">
        <f>SUM(D26:Z26)</f>
        <v>0</v>
      </c>
      <c r="AB26" s="41">
        <f t="shared" si="4"/>
        <v>-658.7</v>
      </c>
      <c r="AC26" s="7"/>
      <c r="AD26" s="67" t="s">
        <v>31</v>
      </c>
      <c r="AE26" s="68">
        <f>$AA$56</f>
        <v>106.438</v>
      </c>
      <c r="AG26" s="8"/>
    </row>
    <row r="27" spans="2:33" ht="15">
      <c r="B27" s="44" t="s">
        <v>22</v>
      </c>
      <c r="C27" s="45">
        <v>3188.88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2"/>
      <c r="W27" s="22"/>
      <c r="X27" s="22"/>
      <c r="Y27" s="17"/>
      <c r="Z27" s="17"/>
      <c r="AA27" s="17">
        <f>SUM(D27:Z27)</f>
        <v>0</v>
      </c>
      <c r="AB27" s="41">
        <f t="shared" si="4"/>
        <v>-3188.88</v>
      </c>
      <c r="AC27" s="7"/>
      <c r="AD27" s="67" t="s">
        <v>32</v>
      </c>
      <c r="AE27" s="68">
        <f>$AA$49+$AA$71+$AA$77+$AA$78+$AA$82+$AA$73+$AA$75+$AA$79+$AA$80+$AA$81+$AA$76</f>
        <v>0</v>
      </c>
      <c r="AG27" s="8"/>
    </row>
    <row r="28" spans="2:33" ht="1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f>SUM(D28:Z28)</f>
        <v>0.18</v>
      </c>
      <c r="AB28" s="41">
        <f t="shared" si="4"/>
        <v>-294.7</v>
      </c>
      <c r="AC28" s="7"/>
      <c r="AD28" s="69"/>
      <c r="AE28" s="70"/>
      <c r="AG28" s="8"/>
    </row>
    <row r="29" spans="2:33" ht="27.7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1">
        <f t="shared" si="4"/>
        <v>-212.7</v>
      </c>
      <c r="AC29" s="7"/>
      <c r="AD29" s="9"/>
      <c r="AE29" s="46"/>
      <c r="AG29" s="8"/>
    </row>
    <row r="30" spans="2:31" ht="1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4"/>
      <c r="Z30" s="34"/>
      <c r="AA30" s="17">
        <f aca="true" t="shared" si="8" ref="AA30:AA35">SUM(D30:Z30)</f>
        <v>0</v>
      </c>
      <c r="AB30" s="41">
        <f t="shared" si="4"/>
        <v>-212.7</v>
      </c>
      <c r="AE30" s="48"/>
    </row>
    <row r="31" spans="2:31" ht="42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7.7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0</v>
      </c>
      <c r="AB32" s="41">
        <f t="shared" si="4"/>
        <v>-94.327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2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0</v>
      </c>
      <c r="AB33" s="41">
        <f t="shared" si="4"/>
        <v>-160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42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">
      <c r="B36" s="42" t="s">
        <v>41</v>
      </c>
      <c r="C36" s="43">
        <f>SUM(C37:C40)</f>
        <v>686.5999999999999</v>
      </c>
      <c r="D36" s="43">
        <f>SUM(D37:D40)</f>
        <v>0</v>
      </c>
      <c r="E36" s="43">
        <f>SUM(E37:E40)</f>
        <v>0</v>
      </c>
      <c r="F36" s="43">
        <f>SUM(F37:F40)</f>
        <v>0</v>
      </c>
      <c r="G36" s="43">
        <f>SUM(G37:G40)</f>
        <v>0</v>
      </c>
      <c r="H36" s="43">
        <f>SUM(H37:H40)</f>
        <v>0</v>
      </c>
      <c r="I36" s="43">
        <f>SUM(I37:I40)</f>
        <v>0</v>
      </c>
      <c r="J36" s="43">
        <f>SUM(J37:J40)</f>
        <v>0</v>
      </c>
      <c r="K36" s="43">
        <f>SUM(K37:K40)</f>
        <v>0</v>
      </c>
      <c r="L36" s="43">
        <f>SUM(L37:L40)</f>
        <v>0</v>
      </c>
      <c r="M36" s="43">
        <f>SUM(M37:M40)</f>
        <v>0</v>
      </c>
      <c r="N36" s="43">
        <f>SUM(N37:N40)</f>
        <v>0</v>
      </c>
      <c r="O36" s="43">
        <f>SUM(O37:O40)</f>
        <v>0</v>
      </c>
      <c r="P36" s="43">
        <f>SUM(P37:P40)</f>
        <v>0</v>
      </c>
      <c r="Q36" s="43">
        <f>SUM(Q37:Q40)</f>
        <v>0</v>
      </c>
      <c r="R36" s="43">
        <f>SUM(R37:R40)</f>
        <v>0</v>
      </c>
      <c r="S36" s="43">
        <f>SUM(S37:S40)</f>
        <v>0</v>
      </c>
      <c r="T36" s="43">
        <f>SUM(T37:T40)</f>
        <v>0</v>
      </c>
      <c r="U36" s="43">
        <f>SUM(U37:U40)</f>
        <v>0</v>
      </c>
      <c r="V36" s="43">
        <f>SUM(V37:V40)</f>
        <v>0</v>
      </c>
      <c r="W36" s="43">
        <f>SUM(W37:W40)</f>
        <v>0</v>
      </c>
      <c r="X36" s="43">
        <f>SUM(X37:X40)</f>
        <v>0</v>
      </c>
      <c r="Y36" s="43">
        <f>SUM(Y37:Y40)</f>
        <v>0</v>
      </c>
      <c r="Z36" s="43">
        <f>SUM(Z37:Z40)</f>
        <v>0</v>
      </c>
      <c r="AA36" s="43">
        <f>SUM(AA37:AA40)</f>
        <v>0</v>
      </c>
      <c r="AB36" s="41">
        <f t="shared" si="4"/>
        <v>-686.5999999999999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/>
      <c r="N37" s="17"/>
      <c r="O37" s="17"/>
      <c r="P37" s="50"/>
      <c r="Q37" s="17"/>
      <c r="R37" s="50"/>
      <c r="S37" s="17"/>
      <c r="T37" s="17"/>
      <c r="U37" s="17"/>
      <c r="V37" s="22"/>
      <c r="W37" s="22"/>
      <c r="X37" s="17"/>
      <c r="Y37" s="17"/>
      <c r="Z37" s="17"/>
      <c r="AA37" s="17">
        <f>SUM(D37:Z37)</f>
        <v>0</v>
      </c>
      <c r="AB37" s="41">
        <f t="shared" si="4"/>
        <v>-644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-36.5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f>SUM(D40:Z40)</f>
        <v>0</v>
      </c>
      <c r="AB40" s="41">
        <f t="shared" si="4"/>
        <v>-4.3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">
      <c r="B41" s="42" t="s">
        <v>42</v>
      </c>
      <c r="C41" s="43">
        <f aca="true" t="shared" si="9" ref="C41:S41">SUM(C42:C44)</f>
        <v>198.21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>SUM(T42:T44)</f>
        <v>0</v>
      </c>
      <c r="U41" s="43">
        <f>SUM(U42:U44)</f>
        <v>0</v>
      </c>
      <c r="V41" s="43">
        <f aca="true" t="shared" si="10" ref="V41:AA41">SUM(V42:V44)</f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>SUM(Z42:Z44)</f>
        <v>0</v>
      </c>
      <c r="AA41" s="43">
        <f t="shared" si="10"/>
        <v>0</v>
      </c>
      <c r="AB41" s="41">
        <f t="shared" si="4"/>
        <v>-198.21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/>
      <c r="N42" s="17"/>
      <c r="O42" s="17"/>
      <c r="P42" s="50"/>
      <c r="Q42" s="17"/>
      <c r="R42" s="50"/>
      <c r="S42" s="17"/>
      <c r="T42" s="17"/>
      <c r="U42" s="17"/>
      <c r="V42" s="22"/>
      <c r="W42" s="22"/>
      <c r="X42" s="17"/>
      <c r="Y42" s="17"/>
      <c r="Z42" s="17"/>
      <c r="AA42" s="17">
        <f>SUM(D42:Z42)</f>
        <v>0</v>
      </c>
      <c r="AB42" s="41">
        <f t="shared" si="4"/>
        <v>-171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</v>
      </c>
      <c r="AB43" s="41">
        <f t="shared" si="4"/>
        <v>-16.71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f>SUM(D44:Z44)</f>
        <v>0</v>
      </c>
      <c r="AB44" s="41">
        <f t="shared" si="4"/>
        <v>-10.5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">
      <c r="B45" s="42" t="s">
        <v>43</v>
      </c>
      <c r="C45" s="43">
        <f aca="true" t="shared" si="11" ref="C45:Y45">SUM(C46:C48)</f>
        <v>111.7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0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>SUM(T46:T48)</f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>SUM(Z46:Z48)</f>
        <v>0</v>
      </c>
      <c r="AA45" s="43">
        <f>SUM(D45:Y45)</f>
        <v>0</v>
      </c>
      <c r="AB45" s="41">
        <f t="shared" si="4"/>
        <v>-111.7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2"/>
      <c r="W46" s="22"/>
      <c r="X46" s="22"/>
      <c r="Y46" s="22"/>
      <c r="Z46" s="22"/>
      <c r="AA46" s="17">
        <f>SUM(D46:Z46)</f>
        <v>0</v>
      </c>
      <c r="AB46" s="41">
        <f t="shared" si="4"/>
        <v>-105.5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" hidden="1">
      <c r="A49" s="1">
        <v>90501</v>
      </c>
      <c r="B49" s="42" t="s">
        <v>44</v>
      </c>
      <c r="C49" s="43">
        <f>C50+C51</f>
        <v>0</v>
      </c>
      <c r="D49" s="43">
        <f aca="true" t="shared" si="12" ref="D49:Y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>T50+T51</f>
        <v>0</v>
      </c>
      <c r="U49" s="43">
        <f>U50+U51</f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">
      <c r="A52" s="1">
        <v>110000</v>
      </c>
      <c r="B52" s="42" t="s">
        <v>45</v>
      </c>
      <c r="C52" s="43">
        <f>SUM(C53:C55)</f>
        <v>767.03</v>
      </c>
      <c r="D52" s="43">
        <f>SUM(D53:D55)</f>
        <v>0</v>
      </c>
      <c r="E52" s="43">
        <f>SUM(E53:E55)</f>
        <v>0</v>
      </c>
      <c r="F52" s="43">
        <f>SUM(F53:F55)</f>
        <v>0</v>
      </c>
      <c r="G52" s="43">
        <f>SUM(G53:G55)</f>
        <v>0</v>
      </c>
      <c r="H52" s="43">
        <f>SUM(H53:H55)</f>
        <v>0</v>
      </c>
      <c r="I52" s="43">
        <f>SUM(I53:I55)</f>
        <v>0</v>
      </c>
      <c r="J52" s="43">
        <f>SUM(J53:J55)</f>
        <v>0</v>
      </c>
      <c r="K52" s="43">
        <f>SUM(K53:K55)</f>
        <v>0</v>
      </c>
      <c r="L52" s="43">
        <f>SUM(L53:L55)</f>
        <v>0</v>
      </c>
      <c r="M52" s="43">
        <f>SUM(M53:M55)</f>
        <v>0</v>
      </c>
      <c r="N52" s="43">
        <f>SUM(N53:N55)</f>
        <v>0</v>
      </c>
      <c r="O52" s="43">
        <f>SUM(O53:O55)</f>
        <v>0</v>
      </c>
      <c r="P52" s="43">
        <f>SUM(P53:P55)</f>
        <v>0</v>
      </c>
      <c r="Q52" s="43">
        <f>SUM(Q53:Q55)</f>
        <v>0</v>
      </c>
      <c r="R52" s="43">
        <f>SUM(R53:R55)</f>
        <v>0</v>
      </c>
      <c r="S52" s="43">
        <f>SUM(S53:S55)</f>
        <v>0</v>
      </c>
      <c r="T52" s="43">
        <f>SUM(T53:T55)</f>
        <v>0</v>
      </c>
      <c r="U52" s="43">
        <f>SUM(U53:U55)</f>
        <v>0</v>
      </c>
      <c r="V52" s="43">
        <f>SUM(V53:V55)</f>
        <v>0</v>
      </c>
      <c r="W52" s="43">
        <f>SUM(W53:W55)</f>
        <v>0</v>
      </c>
      <c r="X52" s="43">
        <f>SUM(X53:X55)</f>
        <v>0</v>
      </c>
      <c r="Y52" s="43">
        <f>SUM(Y53:Y55)</f>
        <v>0</v>
      </c>
      <c r="Z52" s="43">
        <f>SUM(Z53:Z55)</f>
        <v>0</v>
      </c>
      <c r="AA52" s="43">
        <f>SUM(AA53:AA55)</f>
        <v>0</v>
      </c>
      <c r="AB52" s="41">
        <f t="shared" si="4"/>
        <v>-767.03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/>
      <c r="L53" s="17"/>
      <c r="M53" s="17"/>
      <c r="N53" s="17"/>
      <c r="O53" s="17"/>
      <c r="P53" s="50"/>
      <c r="Q53" s="17"/>
      <c r="R53" s="50"/>
      <c r="S53" s="17"/>
      <c r="T53" s="17"/>
      <c r="U53" s="17"/>
      <c r="V53" s="22"/>
      <c r="W53" s="22"/>
      <c r="X53" s="22"/>
      <c r="Y53" s="17"/>
      <c r="Z53" s="17"/>
      <c r="AA53" s="17">
        <f>SUM(D53:Z53)</f>
        <v>0</v>
      </c>
      <c r="AB53" s="41">
        <f t="shared" si="4"/>
        <v>-563.6</v>
      </c>
    </row>
    <row r="54" spans="2:28" ht="15">
      <c r="B54" s="44" t="s">
        <v>22</v>
      </c>
      <c r="C54" s="45">
        <v>154.78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/>
      <c r="S54" s="17"/>
      <c r="T54" s="17"/>
      <c r="U54" s="17"/>
      <c r="V54" s="22"/>
      <c r="W54" s="22"/>
      <c r="X54" s="22"/>
      <c r="Y54" s="17"/>
      <c r="Z54" s="17"/>
      <c r="AA54" s="17">
        <f>SUM(D54:Z54)</f>
        <v>0</v>
      </c>
      <c r="AB54" s="41">
        <f t="shared" si="4"/>
        <v>-154.78</v>
      </c>
    </row>
    <row r="55" spans="2:29" ht="1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f>SUM(D55:Z55)</f>
        <v>0</v>
      </c>
      <c r="AB55" s="41">
        <f t="shared" si="4"/>
        <v>-48.65</v>
      </c>
      <c r="AC55" s="1"/>
    </row>
    <row r="56" spans="1:40" s="1" customFormat="1" ht="15">
      <c r="A56" s="1">
        <v>130000</v>
      </c>
      <c r="B56" s="42" t="s">
        <v>47</v>
      </c>
      <c r="C56" s="43">
        <f>SUM(C57:C61)</f>
        <v>603.1</v>
      </c>
      <c r="D56" s="43">
        <f aca="true" t="shared" si="13" ref="D56:AA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106.438</v>
      </c>
      <c r="K56" s="43">
        <f t="shared" si="13"/>
        <v>0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>SUM(T57:T61)</f>
        <v>0</v>
      </c>
      <c r="U56" s="43">
        <f>SUM(U57:U61)</f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>SUM(Z57:Z61)</f>
        <v>0</v>
      </c>
      <c r="AA56" s="43">
        <f t="shared" si="13"/>
        <v>106.438</v>
      </c>
      <c r="AB56" s="41">
        <f t="shared" si="4"/>
        <v>-496.66200000000003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/>
      <c r="U57" s="17"/>
      <c r="V57" s="22"/>
      <c r="W57" s="22"/>
      <c r="X57" s="17"/>
      <c r="Y57" s="17"/>
      <c r="Z57" s="17"/>
      <c r="AA57" s="17">
        <f>SUM(D57:Z57)</f>
        <v>95</v>
      </c>
      <c r="AB57" s="41">
        <f t="shared" si="4"/>
        <v>-312.2</v>
      </c>
    </row>
    <row r="58" spans="2:28" ht="1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11.438</v>
      </c>
      <c r="AB60" s="41">
        <f t="shared" si="4"/>
        <v>-19.061999999999998</v>
      </c>
    </row>
    <row r="61" spans="2:28" ht="1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f>SUM(D61:Z61)</f>
        <v>0</v>
      </c>
      <c r="AB61" s="41">
        <f t="shared" si="4"/>
        <v>-86.24</v>
      </c>
    </row>
    <row r="62" spans="2:28" ht="27.7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4" ref="E62:Y62">E63</f>
        <v>0</v>
      </c>
      <c r="F62" s="43">
        <f t="shared" si="14"/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">
      <c r="B64" s="42" t="s">
        <v>49</v>
      </c>
      <c r="C64" s="43">
        <f>C65+C66</f>
        <v>1486.45</v>
      </c>
      <c r="D64" s="43">
        <f aca="true" t="shared" si="15" ref="D64:AA64">D65+D66</f>
        <v>0</v>
      </c>
      <c r="E64" s="43">
        <f t="shared" si="15"/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>
        <f t="shared" si="15"/>
        <v>0</v>
      </c>
      <c r="K64" s="43">
        <f t="shared" si="15"/>
        <v>0</v>
      </c>
      <c r="L64" s="43">
        <f t="shared" si="15"/>
        <v>0</v>
      </c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>
        <f t="shared" si="15"/>
        <v>0</v>
      </c>
      <c r="R64" s="43">
        <f t="shared" si="15"/>
        <v>0</v>
      </c>
      <c r="S64" s="43">
        <f t="shared" si="15"/>
        <v>0</v>
      </c>
      <c r="T64" s="43">
        <f>T65+T66</f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>
        <f t="shared" si="15"/>
        <v>0</v>
      </c>
      <c r="Y64" s="43">
        <f t="shared" si="15"/>
        <v>0</v>
      </c>
      <c r="Z64" s="43">
        <f>Z65+Z66</f>
        <v>0</v>
      </c>
      <c r="AA64" s="43">
        <f t="shared" si="15"/>
        <v>0</v>
      </c>
      <c r="AB64" s="41">
        <f t="shared" si="4"/>
        <v>-1486.45</v>
      </c>
    </row>
    <row r="65" spans="2:28" ht="1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>
        <f>SUM(D66:Z66)</f>
        <v>0</v>
      </c>
      <c r="AB66" s="41">
        <f t="shared" si="4"/>
        <v>-1394.45</v>
      </c>
    </row>
    <row r="67" spans="2:28" ht="15" hidden="1">
      <c r="B67" s="42" t="s">
        <v>51</v>
      </c>
      <c r="C67" s="43">
        <f>C68+C69</f>
        <v>0</v>
      </c>
      <c r="D67" s="43">
        <f aca="true" t="shared" si="16" ref="D67:AA67">D68+D69</f>
        <v>0</v>
      </c>
      <c r="E67" s="43">
        <f t="shared" si="16"/>
        <v>0</v>
      </c>
      <c r="F67" s="43">
        <f t="shared" si="16"/>
        <v>0</v>
      </c>
      <c r="G67" s="43">
        <f t="shared" si="16"/>
        <v>0</v>
      </c>
      <c r="H67" s="43">
        <f t="shared" si="16"/>
        <v>0</v>
      </c>
      <c r="I67" s="43">
        <f t="shared" si="16"/>
        <v>0</v>
      </c>
      <c r="J67" s="43">
        <f t="shared" si="16"/>
        <v>0</v>
      </c>
      <c r="K67" s="43">
        <f t="shared" si="16"/>
        <v>0</v>
      </c>
      <c r="L67" s="43">
        <f t="shared" si="16"/>
        <v>0</v>
      </c>
      <c r="M67" s="43">
        <f t="shared" si="16"/>
        <v>0</v>
      </c>
      <c r="N67" s="43">
        <f t="shared" si="16"/>
        <v>0</v>
      </c>
      <c r="O67" s="43">
        <f t="shared" si="16"/>
        <v>0</v>
      </c>
      <c r="P67" s="43">
        <f t="shared" si="16"/>
        <v>0</v>
      </c>
      <c r="Q67" s="43">
        <f t="shared" si="16"/>
        <v>0</v>
      </c>
      <c r="R67" s="43">
        <f t="shared" si="16"/>
        <v>0</v>
      </c>
      <c r="S67" s="43">
        <f t="shared" si="16"/>
        <v>0</v>
      </c>
      <c r="T67" s="43">
        <f t="shared" si="16"/>
        <v>0</v>
      </c>
      <c r="U67" s="43">
        <f t="shared" si="16"/>
        <v>0</v>
      </c>
      <c r="V67" s="43">
        <f t="shared" si="16"/>
        <v>0</v>
      </c>
      <c r="W67" s="43">
        <f t="shared" si="16"/>
        <v>0</v>
      </c>
      <c r="X67" s="43">
        <f t="shared" si="16"/>
        <v>0</v>
      </c>
      <c r="Y67" s="43">
        <f t="shared" si="16"/>
        <v>0</v>
      </c>
      <c r="Z67" s="43">
        <f t="shared" si="16"/>
        <v>0</v>
      </c>
      <c r="AA67" s="43">
        <f t="shared" si="16"/>
        <v>0</v>
      </c>
      <c r="AB67" s="41">
        <f t="shared" si="4"/>
        <v>0</v>
      </c>
    </row>
    <row r="68" spans="2:28" ht="1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" hidden="1">
      <c r="A71" s="1">
        <v>170703</v>
      </c>
      <c r="B71" s="42" t="s">
        <v>53</v>
      </c>
      <c r="C71" s="43">
        <f>C72</f>
        <v>0</v>
      </c>
      <c r="D71" s="43">
        <f aca="true" t="shared" si="17" ref="D71:AA71">D72</f>
        <v>0</v>
      </c>
      <c r="E71" s="43">
        <f t="shared" si="17"/>
        <v>0</v>
      </c>
      <c r="F71" s="43">
        <f t="shared" si="17"/>
        <v>0</v>
      </c>
      <c r="G71" s="43">
        <f t="shared" si="17"/>
        <v>0</v>
      </c>
      <c r="H71" s="43">
        <f t="shared" si="17"/>
        <v>0</v>
      </c>
      <c r="I71" s="43">
        <f t="shared" si="17"/>
        <v>0</v>
      </c>
      <c r="J71" s="43">
        <f t="shared" si="17"/>
        <v>0</v>
      </c>
      <c r="K71" s="43">
        <f t="shared" si="17"/>
        <v>0</v>
      </c>
      <c r="L71" s="43">
        <f t="shared" si="17"/>
        <v>0</v>
      </c>
      <c r="M71" s="43">
        <f t="shared" si="17"/>
        <v>0</v>
      </c>
      <c r="N71" s="43">
        <f t="shared" si="17"/>
        <v>0</v>
      </c>
      <c r="O71" s="43">
        <f t="shared" si="17"/>
        <v>0</v>
      </c>
      <c r="P71" s="43">
        <f t="shared" si="17"/>
        <v>0</v>
      </c>
      <c r="Q71" s="43">
        <f t="shared" si="17"/>
        <v>0</v>
      </c>
      <c r="R71" s="43">
        <f t="shared" si="17"/>
        <v>0</v>
      </c>
      <c r="S71" s="43">
        <f t="shared" si="17"/>
        <v>0</v>
      </c>
      <c r="T71" s="43">
        <f t="shared" si="17"/>
        <v>0</v>
      </c>
      <c r="U71" s="43">
        <f t="shared" si="17"/>
        <v>0</v>
      </c>
      <c r="V71" s="43">
        <f t="shared" si="17"/>
        <v>0</v>
      </c>
      <c r="W71" s="43">
        <f t="shared" si="17"/>
        <v>0</v>
      </c>
      <c r="X71" s="43">
        <f t="shared" si="17"/>
        <v>0</v>
      </c>
      <c r="Y71" s="43">
        <f t="shared" si="17"/>
        <v>0</v>
      </c>
      <c r="Z71" s="43">
        <f t="shared" si="17"/>
        <v>0</v>
      </c>
      <c r="AA71" s="43">
        <f t="shared" si="17"/>
        <v>0</v>
      </c>
      <c r="AB71" s="41">
        <f t="shared" si="4"/>
        <v>0</v>
      </c>
      <c r="AC71" s="26"/>
    </row>
    <row r="72" spans="2:40" s="26" customFormat="1" ht="1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18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7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18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18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1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18"/>
        <v>0</v>
      </c>
      <c r="AB75" s="41">
        <f t="shared" si="4"/>
        <v>-20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18"/>
        <v>0</v>
      </c>
      <c r="AB76" s="41"/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18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18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5.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18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18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5.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18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2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>
        <f t="shared" si="18"/>
        <v>0</v>
      </c>
      <c r="AB82" s="41">
        <f t="shared" si="4"/>
        <v>0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">
      <c r="B83" s="58" t="s">
        <v>63</v>
      </c>
      <c r="C83" s="59">
        <f>SUM(C84:C90)</f>
        <v>21388.472</v>
      </c>
      <c r="D83" s="59">
        <f aca="true" t="shared" si="19" ref="D83:AA83">SUM(D84:D90)</f>
        <v>0</v>
      </c>
      <c r="E83" s="59">
        <f t="shared" si="19"/>
        <v>0</v>
      </c>
      <c r="F83" s="59">
        <f t="shared" si="19"/>
        <v>0</v>
      </c>
      <c r="G83" s="59">
        <f t="shared" si="19"/>
        <v>0</v>
      </c>
      <c r="H83" s="59">
        <f t="shared" si="19"/>
        <v>0</v>
      </c>
      <c r="I83" s="59">
        <f t="shared" si="19"/>
        <v>0</v>
      </c>
      <c r="J83" s="59">
        <f t="shared" si="19"/>
        <v>488.693</v>
      </c>
      <c r="K83" s="59">
        <f t="shared" si="19"/>
        <v>0</v>
      </c>
      <c r="L83" s="59">
        <f t="shared" si="19"/>
        <v>0</v>
      </c>
      <c r="M83" s="59">
        <f t="shared" si="19"/>
        <v>0</v>
      </c>
      <c r="N83" s="59">
        <f t="shared" si="19"/>
        <v>0</v>
      </c>
      <c r="O83" s="59">
        <f t="shared" si="19"/>
        <v>0</v>
      </c>
      <c r="P83" s="59">
        <f t="shared" si="19"/>
        <v>0</v>
      </c>
      <c r="Q83" s="59">
        <f t="shared" si="19"/>
        <v>0</v>
      </c>
      <c r="R83" s="59">
        <f t="shared" si="19"/>
        <v>0</v>
      </c>
      <c r="S83" s="59">
        <f t="shared" si="19"/>
        <v>0</v>
      </c>
      <c r="T83" s="59">
        <f>SUM(T84:T90)</f>
        <v>0</v>
      </c>
      <c r="U83" s="59">
        <f t="shared" si="19"/>
        <v>0</v>
      </c>
      <c r="V83" s="59">
        <f t="shared" si="19"/>
        <v>0</v>
      </c>
      <c r="W83" s="59">
        <f t="shared" si="19"/>
        <v>0</v>
      </c>
      <c r="X83" s="59">
        <f t="shared" si="19"/>
        <v>0</v>
      </c>
      <c r="Y83" s="59">
        <f t="shared" si="19"/>
        <v>0</v>
      </c>
      <c r="Z83" s="59">
        <f t="shared" si="19"/>
        <v>0</v>
      </c>
      <c r="AA83" s="59">
        <f t="shared" si="19"/>
        <v>488.693</v>
      </c>
      <c r="AB83" s="41">
        <f aca="true" t="shared" si="20" ref="AB83:AB90">AA83-C83</f>
        <v>-20899.779000000002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">
      <c r="A84" s="5"/>
      <c r="B84" s="44" t="s">
        <v>20</v>
      </c>
      <c r="C84" s="45">
        <f>C20+C37+C42+C46+C50+C53+C57+C24</f>
        <v>14076.785</v>
      </c>
      <c r="D84" s="45">
        <f aca="true" t="shared" si="21" ref="D84:Z84">D20+D37+D42+D46+D50+D53+D57+D24</f>
        <v>0</v>
      </c>
      <c r="E84" s="45">
        <f t="shared" si="21"/>
        <v>0</v>
      </c>
      <c r="F84" s="45">
        <f t="shared" si="21"/>
        <v>0</v>
      </c>
      <c r="G84" s="45">
        <f t="shared" si="21"/>
        <v>0</v>
      </c>
      <c r="H84" s="45">
        <f t="shared" si="21"/>
        <v>0</v>
      </c>
      <c r="I84" s="45">
        <f t="shared" si="21"/>
        <v>0</v>
      </c>
      <c r="J84" s="45">
        <f t="shared" si="21"/>
        <v>477.075</v>
      </c>
      <c r="K84" s="45">
        <f t="shared" si="21"/>
        <v>0</v>
      </c>
      <c r="L84" s="45">
        <f t="shared" si="21"/>
        <v>0</v>
      </c>
      <c r="M84" s="45">
        <f t="shared" si="21"/>
        <v>0</v>
      </c>
      <c r="N84" s="45">
        <f t="shared" si="21"/>
        <v>0</v>
      </c>
      <c r="O84" s="45">
        <f t="shared" si="21"/>
        <v>0</v>
      </c>
      <c r="P84" s="45">
        <f t="shared" si="21"/>
        <v>0</v>
      </c>
      <c r="Q84" s="45">
        <f t="shared" si="21"/>
        <v>0</v>
      </c>
      <c r="R84" s="45">
        <f t="shared" si="21"/>
        <v>0</v>
      </c>
      <c r="S84" s="45">
        <f t="shared" si="21"/>
        <v>0</v>
      </c>
      <c r="T84" s="45">
        <f t="shared" si="21"/>
        <v>0</v>
      </c>
      <c r="U84" s="45">
        <f t="shared" si="21"/>
        <v>0</v>
      </c>
      <c r="V84" s="45">
        <f t="shared" si="21"/>
        <v>0</v>
      </c>
      <c r="W84" s="45">
        <f t="shared" si="21"/>
        <v>0</v>
      </c>
      <c r="X84" s="45">
        <f t="shared" si="21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477.075</v>
      </c>
      <c r="AB84" s="41">
        <f t="shared" si="20"/>
        <v>-13599.71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">
      <c r="A85" s="5"/>
      <c r="B85" s="44" t="s">
        <v>28</v>
      </c>
      <c r="C85" s="45">
        <f>C25+C38+C58</f>
        <v>6.1</v>
      </c>
      <c r="D85" s="45">
        <f aca="true" t="shared" si="22" ref="D85:Z85">D25+D38+D58</f>
        <v>0</v>
      </c>
      <c r="E85" s="45">
        <f t="shared" si="22"/>
        <v>0</v>
      </c>
      <c r="F85" s="45">
        <f t="shared" si="22"/>
        <v>0</v>
      </c>
      <c r="G85" s="45">
        <f t="shared" si="22"/>
        <v>0</v>
      </c>
      <c r="H85" s="45">
        <f t="shared" si="22"/>
        <v>0</v>
      </c>
      <c r="I85" s="45">
        <f t="shared" si="22"/>
        <v>0</v>
      </c>
      <c r="J85" s="45">
        <f t="shared" si="22"/>
        <v>0</v>
      </c>
      <c r="K85" s="45">
        <f t="shared" si="22"/>
        <v>0</v>
      </c>
      <c r="L85" s="45">
        <f t="shared" si="22"/>
        <v>0</v>
      </c>
      <c r="M85" s="45">
        <f t="shared" si="22"/>
        <v>0</v>
      </c>
      <c r="N85" s="45">
        <f t="shared" si="22"/>
        <v>0</v>
      </c>
      <c r="O85" s="45">
        <f t="shared" si="22"/>
        <v>0</v>
      </c>
      <c r="P85" s="45">
        <f t="shared" si="22"/>
        <v>0</v>
      </c>
      <c r="Q85" s="45">
        <f t="shared" si="22"/>
        <v>0</v>
      </c>
      <c r="R85" s="45">
        <f t="shared" si="22"/>
        <v>0</v>
      </c>
      <c r="S85" s="45">
        <f t="shared" si="22"/>
        <v>0</v>
      </c>
      <c r="T85" s="45">
        <f t="shared" si="22"/>
        <v>0</v>
      </c>
      <c r="U85" s="45">
        <f t="shared" si="22"/>
        <v>0</v>
      </c>
      <c r="V85" s="45">
        <f t="shared" si="22"/>
        <v>0</v>
      </c>
      <c r="W85" s="45">
        <f t="shared" si="22"/>
        <v>0</v>
      </c>
      <c r="X85" s="45">
        <f t="shared" si="22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0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">
      <c r="A86" s="5"/>
      <c r="B86" s="44" t="s">
        <v>30</v>
      </c>
      <c r="C86" s="45">
        <f>C26</f>
        <v>658.7</v>
      </c>
      <c r="D86" s="45">
        <f aca="true" t="shared" si="23" ref="D86:Z86">D26</f>
        <v>0</v>
      </c>
      <c r="E86" s="45">
        <f t="shared" si="23"/>
        <v>0</v>
      </c>
      <c r="F86" s="45">
        <f t="shared" si="23"/>
        <v>0</v>
      </c>
      <c r="G86" s="45">
        <f t="shared" si="23"/>
        <v>0</v>
      </c>
      <c r="H86" s="45">
        <f t="shared" si="23"/>
        <v>0</v>
      </c>
      <c r="I86" s="45">
        <f t="shared" si="23"/>
        <v>0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0</v>
      </c>
      <c r="O86" s="45">
        <f t="shared" si="23"/>
        <v>0</v>
      </c>
      <c r="P86" s="45">
        <f t="shared" si="23"/>
        <v>0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0</v>
      </c>
      <c r="U86" s="45">
        <f t="shared" si="23"/>
        <v>0</v>
      </c>
      <c r="V86" s="45">
        <f t="shared" si="23"/>
        <v>0</v>
      </c>
      <c r="W86" s="45">
        <f t="shared" si="23"/>
        <v>0</v>
      </c>
      <c r="X86" s="45">
        <f t="shared" si="23"/>
        <v>0</v>
      </c>
      <c r="Y86" s="45">
        <f>Y26</f>
        <v>0</v>
      </c>
      <c r="Z86" s="45">
        <f>Z26</f>
        <v>0</v>
      </c>
      <c r="AA86" s="45">
        <f>AA26</f>
        <v>0</v>
      </c>
      <c r="AB86" s="41">
        <f t="shared" si="20"/>
        <v>-658.7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">
      <c r="A87" s="5"/>
      <c r="B87" s="44" t="s">
        <v>22</v>
      </c>
      <c r="C87" s="45">
        <f>C21+C27+C39+C43+C47+C54+C59+C68</f>
        <v>3731.02</v>
      </c>
      <c r="D87" s="45">
        <f aca="true" t="shared" si="24" ref="D87:Z87">D21+D27+D39+D43+D47+D54+D59+D68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0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0</v>
      </c>
      <c r="AB87" s="41">
        <f t="shared" si="20"/>
        <v>-3731.02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">
      <c r="A88" s="5"/>
      <c r="B88" s="44" t="s">
        <v>46</v>
      </c>
      <c r="C88" s="45">
        <f>C74</f>
        <v>0</v>
      </c>
      <c r="D88" s="45">
        <f aca="true" t="shared" si="25" ref="D88:Z88">D74</f>
        <v>0</v>
      </c>
      <c r="E88" s="45">
        <f t="shared" si="25"/>
        <v>0</v>
      </c>
      <c r="F88" s="45">
        <f t="shared" si="25"/>
        <v>0</v>
      </c>
      <c r="G88" s="45">
        <f t="shared" si="25"/>
        <v>0</v>
      </c>
      <c r="H88" s="45">
        <f t="shared" si="25"/>
        <v>0</v>
      </c>
      <c r="I88" s="45">
        <f t="shared" si="25"/>
        <v>0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0</v>
      </c>
      <c r="O88" s="45">
        <f t="shared" si="25"/>
        <v>0</v>
      </c>
      <c r="P88" s="45">
        <f t="shared" si="25"/>
        <v>0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0</v>
      </c>
      <c r="U88" s="45">
        <f t="shared" si="25"/>
        <v>0</v>
      </c>
      <c r="V88" s="45">
        <f t="shared" si="25"/>
        <v>0</v>
      </c>
      <c r="W88" s="45">
        <f t="shared" si="25"/>
        <v>0</v>
      </c>
      <c r="X88" s="45">
        <f t="shared" si="25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0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">
      <c r="A89" s="5"/>
      <c r="B89" s="44" t="s">
        <v>34</v>
      </c>
      <c r="C89" s="45">
        <f>C30+C51+C60+C66+C31+C69+C79+C80+C81+C63+C76</f>
        <v>1805.15</v>
      </c>
      <c r="D89" s="45">
        <f aca="true" t="shared" si="26" ref="D89:Z89">D30+D51+D60+D66+D31+D69+D79+D80+D81+D63+D76</f>
        <v>0</v>
      </c>
      <c r="E89" s="45">
        <f t="shared" si="26"/>
        <v>0</v>
      </c>
      <c r="F89" s="45">
        <f t="shared" si="26"/>
        <v>0</v>
      </c>
      <c r="G89" s="45">
        <f t="shared" si="26"/>
        <v>0</v>
      </c>
      <c r="H89" s="45">
        <f t="shared" si="26"/>
        <v>0</v>
      </c>
      <c r="I89" s="45">
        <f t="shared" si="26"/>
        <v>0</v>
      </c>
      <c r="J89" s="45">
        <f t="shared" si="26"/>
        <v>11.438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0</v>
      </c>
      <c r="O89" s="45">
        <f t="shared" si="26"/>
        <v>0</v>
      </c>
      <c r="P89" s="45">
        <f t="shared" si="26"/>
        <v>0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0</v>
      </c>
      <c r="U89" s="45">
        <f t="shared" si="26"/>
        <v>0</v>
      </c>
      <c r="V89" s="45">
        <f t="shared" si="26"/>
        <v>0</v>
      </c>
      <c r="W89" s="45">
        <f t="shared" si="26"/>
        <v>0</v>
      </c>
      <c r="X89" s="45">
        <f t="shared" si="26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11.438</v>
      </c>
      <c r="AB89" s="41">
        <f t="shared" si="20"/>
        <v>-1793.712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">
      <c r="A90" s="5"/>
      <c r="B90" s="44" t="s">
        <v>24</v>
      </c>
      <c r="C90" s="45">
        <f>C22+C28+C32+C33+C34+C40+C44+C48+C55+C61+C72+C77+C78+C82+C65+C75+C73+C35+C70</f>
        <v>1110.717</v>
      </c>
      <c r="D90" s="45">
        <f aca="true" t="shared" si="27" ref="D90:Z90">D22+D28+D32+D33+D34+D40+D44+D48+D55+D61+D72+D77+D78+D82+D65+D75+D73+D35+D70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0.18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0.18</v>
      </c>
      <c r="AB90" s="41">
        <f t="shared" si="20"/>
        <v>-1110.537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">
      <c r="A92" s="5"/>
      <c r="B92" s="5" t="s">
        <v>68</v>
      </c>
      <c r="C92" s="62">
        <f>C18-C83</f>
        <v>0</v>
      </c>
      <c r="D92" s="62">
        <f>D18-D83</f>
        <v>0</v>
      </c>
      <c r="E92" s="62">
        <f>E18-E83</f>
        <v>0</v>
      </c>
      <c r="F92" s="62">
        <f>F18-F83</f>
        <v>0</v>
      </c>
      <c r="G92" s="62">
        <f>G18-G83</f>
        <v>0</v>
      </c>
      <c r="H92" s="62">
        <f>H18-H83</f>
        <v>0</v>
      </c>
      <c r="I92" s="62">
        <f>I18-I83</f>
        <v>0</v>
      </c>
      <c r="J92" s="62">
        <f>J18-J83</f>
        <v>0</v>
      </c>
      <c r="K92" s="62">
        <f>K18-K83</f>
        <v>0</v>
      </c>
      <c r="L92" s="62">
        <f>L18-L83</f>
        <v>0</v>
      </c>
      <c r="M92" s="62">
        <f>M18-M83</f>
        <v>0</v>
      </c>
      <c r="N92" s="62">
        <f>N18-N83</f>
        <v>0</v>
      </c>
      <c r="O92" s="62">
        <f>O18-O83</f>
        <v>0</v>
      </c>
      <c r="P92" s="62">
        <f>P18-P83</f>
        <v>0</v>
      </c>
      <c r="Q92" s="62">
        <f>Q18-Q83</f>
        <v>0</v>
      </c>
      <c r="R92" s="62">
        <f>R18-R83</f>
        <v>0</v>
      </c>
      <c r="S92" s="62">
        <f>S18-S83</f>
        <v>0</v>
      </c>
      <c r="T92" s="62">
        <f>T18-T83</f>
        <v>0</v>
      </c>
      <c r="U92" s="62">
        <f>U18-U83</f>
        <v>0</v>
      </c>
      <c r="V92" s="62">
        <f>V18-V83</f>
        <v>0</v>
      </c>
      <c r="W92" s="62">
        <f>W18-W83</f>
        <v>0</v>
      </c>
      <c r="X92" s="62">
        <f>X18-X83</f>
        <v>0</v>
      </c>
      <c r="Y92" s="62">
        <f>Y18-Y83</f>
        <v>0</v>
      </c>
      <c r="Z92" s="62">
        <f>Z18-Z83</f>
        <v>0</v>
      </c>
      <c r="AA92" s="62">
        <f>AA18-AA83</f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2019-11-27T09:07:42Z</cp:lastPrinted>
  <dcterms:created xsi:type="dcterms:W3CDTF">2019-11-27T07:51:11Z</dcterms:created>
  <dcterms:modified xsi:type="dcterms:W3CDTF">2020-01-14T12:54:39Z</dcterms:modified>
  <cp:category/>
  <cp:version/>
  <cp:contentType/>
  <cp:contentStatus/>
</cp:coreProperties>
</file>