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1" activeTab="1"/>
  </bookViews>
  <sheets>
    <sheet name="січень 19" sheetId="1" r:id="rId1"/>
    <sheet name="лютий 19" sheetId="2" r:id="rId2"/>
  </sheets>
  <definedNames/>
  <calcPr fullCalcOnLoad="1"/>
</workbook>
</file>

<file path=xl/sharedStrings.xml><?xml version="1.0" encoding="utf-8"?>
<sst xmlns="http://schemas.openxmlformats.org/spreadsheetml/2006/main" count="196" uniqueCount="65">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</sst>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25"/>
          <c:y val="0.17525"/>
          <c:w val="0.40625"/>
          <c:h val="0.5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"/>
          <c:y val="0.831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725"/>
          <c:y val="0.1745"/>
          <c:w val="0.38175"/>
          <c:h val="0.46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814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"/>
          <c:w val="0.54125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7596553"/>
        <c:axId val="1260114"/>
      </c:lineChart>
      <c:catAx>
        <c:axId val="7596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7596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05"/>
          <c:y val="0.18225"/>
          <c:w val="0.42525"/>
          <c:h val="0.42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00175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075"/>
          <c:y val="0.1775"/>
          <c:w val="0.387"/>
          <c:h val="0.5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"/>
          <c:y val="0.824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125"/>
          <c:y val="0.22875"/>
          <c:w val="0.388"/>
          <c:h val="0.45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25"/>
          <c:y val="0.7867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11425"/>
          <c:w val="0.696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11341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"/>
          <c:y val="0.9395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125"/>
          <c:y val="0.20625"/>
          <c:w val="0.42"/>
          <c:h val="0.39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0455"/>
          <c:w val="0.2245"/>
          <c:h val="0.8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95250</xdr:colOff>
      <xdr:row>88</xdr:row>
      <xdr:rowOff>104775</xdr:rowOff>
    </xdr:from>
    <xdr:to>
      <xdr:col>34</xdr:col>
      <xdr:colOff>371475</xdr:colOff>
      <xdr:row>121</xdr:row>
      <xdr:rowOff>85725</xdr:rowOff>
    </xdr:to>
    <xdr:graphicFrame>
      <xdr:nvGraphicFramePr>
        <xdr:cNvPr id="2" name="Диаграмма 4"/>
        <xdr:cNvGraphicFramePr/>
      </xdr:nvGraphicFramePr>
      <xdr:xfrm>
        <a:off x="14525625" y="206121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57150</xdr:colOff>
      <xdr:row>137</xdr:row>
      <xdr:rowOff>57150</xdr:rowOff>
    </xdr:from>
    <xdr:to>
      <xdr:col>34</xdr:col>
      <xdr:colOff>361950</xdr:colOff>
      <xdr:row>170</xdr:row>
      <xdr:rowOff>133350</xdr:rowOff>
    </xdr:to>
    <xdr:graphicFrame>
      <xdr:nvGraphicFramePr>
        <xdr:cNvPr id="4" name="Диаграмма 1"/>
        <xdr:cNvGraphicFramePr/>
      </xdr:nvGraphicFramePr>
      <xdr:xfrm>
        <a:off x="14487525" y="28660725"/>
        <a:ext cx="10801350" cy="552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77" t="s">
        <v>59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tabSelected="1" view="pageBreakPreview" zoomScale="85" zoomScaleNormal="70" zoomScaleSheetLayoutView="85" workbookViewId="0" topLeftCell="B1">
      <pane xSplit="4740" ySplit="2565" topLeftCell="R149" activePane="bottomRight" state="split"/>
      <selection pane="topLeft" activeCell="E76" sqref="E76"/>
      <selection pane="topRight" activeCell="AD1" sqref="AD1:AF16384"/>
      <selection pane="bottomLeft" activeCell="B66" sqref="B66"/>
      <selection pane="bottomRight" activeCell="N17" sqref="N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77" t="s">
        <v>64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9265.300000000001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6091.3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40.699999999999996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43.5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240.3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/>
      <c r="P13" s="8"/>
      <c r="Q13" s="8"/>
      <c r="R13" s="43"/>
      <c r="S13" s="43"/>
      <c r="T13" s="8"/>
      <c r="U13" s="43"/>
      <c r="V13" s="8"/>
      <c r="W13" s="8"/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2504.9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118.3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226.3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12865.6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11391.377</v>
      </c>
      <c r="AB18" s="53">
        <f aca="true" t="shared" si="4" ref="AB18:AB65">AA18-C18</f>
        <v>-17234.468999999994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3768.079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1270.4370000000001</v>
      </c>
      <c r="AB19" s="53">
        <f t="shared" si="4"/>
        <v>-2497.642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v>2819.264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982.814</v>
      </c>
      <c r="AB20" s="53">
        <f t="shared" si="4"/>
        <v>-1836.4500000000003</v>
      </c>
      <c r="AD20" s="70" t="s">
        <v>48</v>
      </c>
      <c r="AE20" s="74">
        <f>AA19</f>
        <v>1270.4370000000001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156.492</v>
      </c>
      <c r="AB21" s="53">
        <f t="shared" si="4"/>
        <v>-365.818</v>
      </c>
      <c r="AD21" s="70" t="s">
        <v>15</v>
      </c>
      <c r="AE21" s="74">
        <f>AA23</f>
        <v>5637.734000000001</v>
      </c>
    </row>
    <row r="22" spans="2:31" ht="15.75">
      <c r="B22" s="3" t="s">
        <v>5</v>
      </c>
      <c r="C22" s="23">
        <v>426.505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131.131</v>
      </c>
      <c r="AB22" s="53">
        <f t="shared" si="4"/>
        <v>-295.374</v>
      </c>
      <c r="AD22" s="70" t="s">
        <v>52</v>
      </c>
      <c r="AE22" s="74">
        <f>$AA$29+$AA$31</f>
        <v>96.919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15395.764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5637.734000000001</v>
      </c>
      <c r="AB23" s="53">
        <f t="shared" si="4"/>
        <v>-9758.029999999999</v>
      </c>
      <c r="AD23" s="70" t="s">
        <v>16</v>
      </c>
      <c r="AE23" s="74">
        <f>$AA$32+$AA$33+$AA$35+$AA$41+$AA$45+$AA$34</f>
        <v>409.35800000000006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9488.891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3412.9660000000003</v>
      </c>
      <c r="AB24" s="53">
        <f t="shared" si="4"/>
        <v>-6075.924999999999</v>
      </c>
      <c r="AD24" s="70" t="s">
        <v>17</v>
      </c>
      <c r="AE24" s="74">
        <f>$AA$63+$AA$66</f>
        <v>757.1700000000001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-9.7</v>
      </c>
      <c r="AD25" s="70" t="s">
        <v>18</v>
      </c>
      <c r="AE25" s="74">
        <f>$AA$52</f>
        <v>302.59200000000004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363.065</v>
      </c>
      <c r="AB26" s="53">
        <f t="shared" si="4"/>
        <v>-490.46599999999995</v>
      </c>
      <c r="AD26" s="70" t="s">
        <v>19</v>
      </c>
      <c r="AE26" s="74">
        <f>$AA$57</f>
        <v>192.37599999999998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1717.8530000000003</v>
      </c>
      <c r="AB27" s="53">
        <f t="shared" si="4"/>
        <v>-2658.7969999999996</v>
      </c>
      <c r="AD27" s="70" t="s">
        <v>20</v>
      </c>
      <c r="AE27" s="74">
        <f>$AA$49+$AA$70+$AA$74+$AA$75+$AA$77+$AA$76+$AA$72</f>
        <v>2688.973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143.85</v>
      </c>
      <c r="AB28" s="53">
        <f t="shared" si="4"/>
        <v>-523.1419999999999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96.919</v>
      </c>
      <c r="AB29" s="53">
        <f t="shared" si="4"/>
        <v>-993.1850000000001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96.919</v>
      </c>
      <c r="AB30" s="53">
        <f t="shared" si="4"/>
        <v>-993.1850000000001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/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/>
      <c r="S32" s="60"/>
      <c r="T32" s="60"/>
      <c r="U32" s="60"/>
      <c r="V32" s="60"/>
      <c r="W32" s="60"/>
      <c r="X32" s="18"/>
      <c r="Y32" s="18"/>
      <c r="Z32" s="18"/>
      <c r="AA32" s="18">
        <f>SUM(D32:Z32)</f>
        <v>32.943</v>
      </c>
      <c r="AB32" s="53">
        <f t="shared" si="4"/>
        <v>-329.91200000000003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-224.055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248.20200000000003</v>
      </c>
      <c r="AB35" s="53">
        <f t="shared" si="4"/>
        <v>-363.12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197.237</v>
      </c>
      <c r="AB36" s="53">
        <f t="shared" si="4"/>
        <v>-311.20900000000006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42.765</v>
      </c>
      <c r="AB39" s="53">
        <f t="shared" si="4"/>
        <v>-42.979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4.604</v>
      </c>
      <c r="AB40" s="53">
        <f t="shared" si="4"/>
        <v>-5.627999999999999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85.724</v>
      </c>
      <c r="AB41" s="53">
        <f t="shared" si="4"/>
        <v>-133.76999999999998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69.135</v>
      </c>
      <c r="AB42" s="53">
        <f t="shared" si="4"/>
        <v>-108.55399999999999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12.880999999999998</v>
      </c>
      <c r="AB43" s="53">
        <f t="shared" si="4"/>
        <v>-19.144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3.708</v>
      </c>
      <c r="AB44" s="53">
        <f t="shared" si="4"/>
        <v>-6.071999999999999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42.489000000000004</v>
      </c>
      <c r="AB45" s="53">
        <f t="shared" si="4"/>
        <v>-89.363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38.435</v>
      </c>
      <c r="AB46" s="53">
        <f t="shared" si="4"/>
        <v>-81.89699999999999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10.1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-10.1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922.9259999999999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302.59200000000004</v>
      </c>
      <c r="AB52" s="53">
        <f t="shared" si="4"/>
        <v>-620.3339999999998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145.139</v>
      </c>
      <c r="AB53" s="53">
        <f t="shared" si="4"/>
        <v>-343.38599999999997</v>
      </c>
    </row>
    <row r="54" spans="2:28" ht="15.75">
      <c r="B54" s="3" t="s">
        <v>1</v>
      </c>
      <c r="C54" s="23">
        <v>324.612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142.58100000000002</v>
      </c>
      <c r="AB54" s="53">
        <f t="shared" si="4"/>
        <v>-182.031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14.872</v>
      </c>
      <c r="AB56" s="53">
        <f t="shared" si="4"/>
        <v>-94.897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192.37599999999998</v>
      </c>
      <c r="AB57" s="53">
        <f t="shared" si="4"/>
        <v>-389.619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97.16</v>
      </c>
      <c r="AB58" s="53">
        <f t="shared" si="4"/>
        <v>-232.37300000000002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52.992000000000004</v>
      </c>
      <c r="AB60" s="53">
        <f t="shared" si="4"/>
        <v>-71.34599999999999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10.408999999999999</v>
      </c>
      <c r="AB61" s="53">
        <f t="shared" si="4"/>
        <v>-26.508000000000003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31.815</v>
      </c>
      <c r="AB62" s="53">
        <f t="shared" si="4"/>
        <v>-59.391999999999996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743.397</v>
      </c>
      <c r="AB63" s="53">
        <f t="shared" si="4"/>
        <v>-1667.049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715.293</v>
      </c>
      <c r="AB65" s="53">
        <f t="shared" si="4"/>
        <v>-1415.1529999999998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13.773</v>
      </c>
      <c r="AB66" s="53"/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/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/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/>
    </row>
    <row r="70" spans="1:29" ht="15.75">
      <c r="A70" s="10">
        <v>170703</v>
      </c>
      <c r="B70" s="13" t="s">
        <v>45</v>
      </c>
      <c r="C70" s="18">
        <f>C71</f>
        <v>300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aca="true" t="shared" si="19" ref="AB70:AB85">AA70-C70</f>
        <v>-300</v>
      </c>
      <c r="AC70" s="35"/>
    </row>
    <row r="71" spans="2:40" s="35" customFormat="1" ht="15.75">
      <c r="B71" s="32" t="s">
        <v>49</v>
      </c>
      <c r="C71" s="27">
        <v>300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20" ref="AA71:AA77">SUM(D71:Z71)</f>
        <v>0</v>
      </c>
      <c r="AB71" s="53">
        <f t="shared" si="19"/>
        <v>-300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20"/>
        <v>0</v>
      </c>
      <c r="AB72" s="53">
        <f t="shared" si="19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20"/>
        <v>35.818</v>
      </c>
      <c r="AB73" s="53">
        <f t="shared" si="19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20"/>
        <v>0.772</v>
      </c>
      <c r="AB74" s="53">
        <f t="shared" si="19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20"/>
        <v>0</v>
      </c>
      <c r="AB75" s="53">
        <f t="shared" si="19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20"/>
        <v>2463.9</v>
      </c>
      <c r="AB76" s="53">
        <f t="shared" si="19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20"/>
        <v>224.301</v>
      </c>
      <c r="AB77" s="53">
        <f t="shared" si="19"/>
        <v>224.301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28625.845999999998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0</v>
      </c>
      <c r="Q78" s="26">
        <f t="shared" si="21"/>
        <v>0</v>
      </c>
      <c r="R78" s="26">
        <f t="shared" si="21"/>
        <v>0</v>
      </c>
      <c r="S78" s="26">
        <f t="shared" si="21"/>
        <v>0</v>
      </c>
      <c r="T78" s="26">
        <f>SUM(T79:T85)</f>
        <v>0</v>
      </c>
      <c r="U78" s="26">
        <f t="shared" si="21"/>
        <v>0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11391.377</v>
      </c>
      <c r="AB78" s="53">
        <f t="shared" si="19"/>
        <v>-17234.468999999997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13932.68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0</v>
      </c>
      <c r="R79" s="23">
        <f t="shared" si="22"/>
        <v>0</v>
      </c>
      <c r="S79" s="23">
        <f t="shared" si="22"/>
        <v>0</v>
      </c>
      <c r="T79" s="23">
        <f t="shared" si="22"/>
        <v>0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4942.886</v>
      </c>
      <c r="AB79" s="53">
        <f t="shared" si="19"/>
        <v>-8989.794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0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3.596</v>
      </c>
      <c r="AB80" s="53">
        <f t="shared" si="19"/>
        <v>-9.703999999999999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0</v>
      </c>
      <c r="R81" s="23">
        <f t="shared" si="24"/>
        <v>0</v>
      </c>
      <c r="S81" s="23">
        <f t="shared" si="24"/>
        <v>0</v>
      </c>
      <c r="T81" s="23">
        <f t="shared" si="24"/>
        <v>0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363.065</v>
      </c>
      <c r="AB81" s="53">
        <f t="shared" si="19"/>
        <v>-493.7659999999999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5506.698999999999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0</v>
      </c>
      <c r="Q82" s="23">
        <f t="shared" si="25"/>
        <v>0</v>
      </c>
      <c r="R82" s="23">
        <f t="shared" si="25"/>
        <v>0</v>
      </c>
      <c r="S82" s="23">
        <f t="shared" si="25"/>
        <v>0</v>
      </c>
      <c r="T82" s="23">
        <f t="shared" si="25"/>
        <v>0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2143.3310000000006</v>
      </c>
      <c r="AB82" s="53">
        <f t="shared" si="19"/>
        <v>-3363.367999999998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19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0</v>
      </c>
      <c r="Q84" s="23">
        <f t="shared" si="27"/>
        <v>0</v>
      </c>
      <c r="R84" s="23">
        <f t="shared" si="27"/>
        <v>0</v>
      </c>
      <c r="S84" s="23">
        <f t="shared" si="27"/>
        <v>0</v>
      </c>
      <c r="T84" s="23">
        <f t="shared" si="27"/>
        <v>0</v>
      </c>
      <c r="U84" s="23">
        <f t="shared" si="27"/>
        <v>0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3286.521</v>
      </c>
      <c r="AB84" s="53">
        <f t="shared" si="19"/>
        <v>-2474.600000000001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2555.195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0</v>
      </c>
      <c r="Q85" s="23">
        <f t="shared" si="28"/>
        <v>0</v>
      </c>
      <c r="R85" s="23">
        <f t="shared" si="28"/>
        <v>0</v>
      </c>
      <c r="S85" s="23">
        <f t="shared" si="28"/>
        <v>0</v>
      </c>
      <c r="T85" s="23">
        <f t="shared" si="28"/>
        <v>0</v>
      </c>
      <c r="U85" s="23">
        <f t="shared" si="28"/>
        <v>0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651.9780000000001</v>
      </c>
      <c r="AB85" s="53">
        <f t="shared" si="19"/>
        <v>-1903.217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2019-02-12T07:50:18Z</cp:lastPrinted>
  <dcterms:created xsi:type="dcterms:W3CDTF">2002-11-05T08:53:00Z</dcterms:created>
  <dcterms:modified xsi:type="dcterms:W3CDTF">2019-02-18T12:30:56Z</dcterms:modified>
  <cp:category/>
  <cp:version/>
  <cp:contentType/>
  <cp:contentStatus/>
</cp:coreProperties>
</file>