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1" activeTab="1"/>
  </bookViews>
  <sheets>
    <sheet name="січень 19" sheetId="1" r:id="rId1"/>
    <sheet name="лютий 19" sheetId="2" r:id="rId2"/>
  </sheets>
  <definedNames/>
  <calcPr fullCalcOnLoad="1"/>
</workbook>
</file>

<file path=xl/sharedStrings.xml><?xml version="1.0" encoding="utf-8"?>
<sst xmlns="http://schemas.openxmlformats.org/spreadsheetml/2006/main" count="196" uniqueCount="65">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</sst>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25"/>
          <c:y val="0.17525"/>
          <c:w val="0.40625"/>
          <c:h val="0.5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19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675"/>
          <c:y val="0.18475"/>
          <c:w val="0.39625"/>
          <c:h val="0.4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811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1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523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2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2975"/>
          <c:y val="0.20125"/>
          <c:w val="0.42725"/>
          <c:h val="0.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018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275"/>
          <c:y val="0.17525"/>
          <c:w val="0.4055"/>
          <c:h val="0.55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"/>
          <c:y val="0.819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65"/>
          <c:y val="0.1975"/>
          <c:w val="0.39875"/>
          <c:h val="0.46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81025"/>
          <c:w val="0.887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11775"/>
          <c:w val="0.515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40292758"/>
        <c:axId val="27090503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0292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025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295"/>
          <c:y val="0.20375"/>
          <c:w val="0.427"/>
          <c:h val="0.42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01475"/>
          <c:w val="0.22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88</xdr:row>
      <xdr:rowOff>133350</xdr:rowOff>
    </xdr:from>
    <xdr:to>
      <xdr:col>33</xdr:col>
      <xdr:colOff>285750</xdr:colOff>
      <xdr:row>121</xdr:row>
      <xdr:rowOff>114300</xdr:rowOff>
    </xdr:to>
    <xdr:graphicFrame>
      <xdr:nvGraphicFramePr>
        <xdr:cNvPr id="2" name="Диаграмма 4"/>
        <xdr:cNvGraphicFramePr/>
      </xdr:nvGraphicFramePr>
      <xdr:xfrm>
        <a:off x="13716000" y="20640675"/>
        <a:ext cx="107823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127</xdr:row>
      <xdr:rowOff>38100</xdr:rowOff>
    </xdr:from>
    <xdr:to>
      <xdr:col>34</xdr:col>
      <xdr:colOff>476250</xdr:colOff>
      <xdr:row>161</xdr:row>
      <xdr:rowOff>85725</xdr:rowOff>
    </xdr:to>
    <xdr:graphicFrame>
      <xdr:nvGraphicFramePr>
        <xdr:cNvPr id="4" name="Диаграмма 1"/>
        <xdr:cNvGraphicFramePr/>
      </xdr:nvGraphicFramePr>
      <xdr:xfrm>
        <a:off x="13763625" y="26974800"/>
        <a:ext cx="11639550" cy="564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59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tabSelected="1" view="pageBreakPreview" zoomScale="85" zoomScaleNormal="70" zoomScaleSheetLayoutView="85" workbookViewId="0" topLeftCell="B1">
      <pane xSplit="4770" ySplit="2595" topLeftCell="U92" activePane="bottomRight" state="split"/>
      <selection pane="topLeft" activeCell="E76" sqref="E76"/>
      <selection pane="topRight" activeCell="AD1" sqref="AD1:AF16384"/>
      <selection pane="bottomLeft" activeCell="B66" sqref="B66"/>
      <selection pane="bottomRight" activeCell="E13" sqref="E1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77" t="s">
        <v>64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1800.1</v>
      </c>
      <c r="D7" s="1">
        <v>1800.1</v>
      </c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789.7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596.4</v>
      </c>
      <c r="D9" s="40">
        <v>154</v>
      </c>
      <c r="E9" s="8">
        <v>442.4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0.3</v>
      </c>
      <c r="D11" s="40"/>
      <c r="E11" s="8">
        <v>0.3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0.8</v>
      </c>
      <c r="D12" s="40"/>
      <c r="E12" s="8">
        <v>0.8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19.200000000000003</v>
      </c>
      <c r="D13" s="40">
        <v>11.3</v>
      </c>
      <c r="E13" s="8">
        <v>7.9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139.39999999999998</v>
      </c>
      <c r="D14" s="40">
        <v>41.8</v>
      </c>
      <c r="E14" s="8">
        <v>97.6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18.4</v>
      </c>
      <c r="D15" s="40">
        <v>9.5</v>
      </c>
      <c r="E15" s="8">
        <v>8.9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15.2</v>
      </c>
      <c r="D16" s="40">
        <v>6.8</v>
      </c>
      <c r="E16" s="8">
        <v>8.4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2589.8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1789.1260000000002</v>
      </c>
      <c r="AB18" s="53">
        <f aca="true" t="shared" si="4" ref="AB18:AB65">AA18-C18</f>
        <v>-26836.719999999994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3768.079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21.618000000000002</v>
      </c>
      <c r="AB19" s="53">
        <f t="shared" si="4"/>
        <v>-3746.4610000000002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v>2819.264</v>
      </c>
      <c r="D20" s="7"/>
      <c r="E20" s="7"/>
      <c r="F20" s="7"/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0</v>
      </c>
      <c r="AB20" s="53">
        <f t="shared" si="4"/>
        <v>-2819.264</v>
      </c>
      <c r="AD20" s="70" t="s">
        <v>48</v>
      </c>
      <c r="AE20" s="74">
        <f>AA19</f>
        <v>21.618000000000002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15.146</v>
      </c>
      <c r="AB21" s="53">
        <f t="shared" si="4"/>
        <v>-507.16399999999993</v>
      </c>
      <c r="AD21" s="70" t="s">
        <v>15</v>
      </c>
      <c r="AE21" s="74">
        <f>AA23</f>
        <v>358.64000000000004</v>
      </c>
    </row>
    <row r="22" spans="2:31" ht="15.75">
      <c r="B22" s="3" t="s">
        <v>5</v>
      </c>
      <c r="C22" s="23">
        <v>426.505</v>
      </c>
      <c r="D22" s="7"/>
      <c r="E22" s="7"/>
      <c r="F22" s="7">
        <v>6.472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6.472</v>
      </c>
      <c r="AB22" s="53">
        <f t="shared" si="4"/>
        <v>-420.033</v>
      </c>
      <c r="AD22" s="70" t="s">
        <v>52</v>
      </c>
      <c r="AE22" s="74">
        <f>$AA$29+$AA$31</f>
        <v>0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15395.764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358.64000000000004</v>
      </c>
      <c r="AB23" s="53">
        <f t="shared" si="4"/>
        <v>-15037.124</v>
      </c>
      <c r="AD23" s="70" t="s">
        <v>16</v>
      </c>
      <c r="AE23" s="74">
        <f>$AA$32+$AA$33+$AA$35+$AA$41+$AA$45+$AA$34</f>
        <v>77.81500000000001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9488.891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53">
        <f t="shared" si="4"/>
        <v>-9488.891</v>
      </c>
      <c r="AD24" s="70" t="s">
        <v>17</v>
      </c>
      <c r="AE24" s="74">
        <f>$AA$63+$AA$66</f>
        <v>17.591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-9.7</v>
      </c>
      <c r="AD25" s="70" t="s">
        <v>18</v>
      </c>
      <c r="AE25" s="74">
        <f>$AA$52</f>
        <v>57.32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21.651</v>
      </c>
      <c r="AB26" s="53">
        <f t="shared" si="4"/>
        <v>-831.88</v>
      </c>
      <c r="AD26" s="70" t="s">
        <v>19</v>
      </c>
      <c r="AE26" s="74">
        <f>$AA$57</f>
        <v>16.225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324.341</v>
      </c>
      <c r="AB27" s="53">
        <f t="shared" si="4"/>
        <v>-4052.3089999999997</v>
      </c>
      <c r="AD27" s="70" t="s">
        <v>20</v>
      </c>
      <c r="AE27" s="74">
        <f>$AA$49+$AA$70+$AA$74+$AA$75+$AA$77+$AA$76+$AA$72</f>
        <v>1231.95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12.648</v>
      </c>
      <c r="AB28" s="53">
        <f t="shared" si="4"/>
        <v>-654.3439999999999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53">
        <f t="shared" si="4"/>
        <v>-1090.104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-1090.104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/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60"/>
      <c r="T32" s="60"/>
      <c r="U32" s="60"/>
      <c r="V32" s="60"/>
      <c r="W32" s="60"/>
      <c r="X32" s="18"/>
      <c r="Y32" s="18"/>
      <c r="Z32" s="18"/>
      <c r="AA32" s="18">
        <f>SUM(D32:Z32)</f>
        <v>30.453</v>
      </c>
      <c r="AB32" s="53">
        <f t="shared" si="4"/>
        <v>-332.40200000000004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-224.055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45.084</v>
      </c>
      <c r="AB35" s="53">
        <f t="shared" si="4"/>
        <v>-566.238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14.531</v>
      </c>
      <c r="AB36" s="53">
        <f t="shared" si="4"/>
        <v>-493.915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-3.6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30.553</v>
      </c>
      <c r="AB39" s="53">
        <f t="shared" si="4"/>
        <v>-55.191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</v>
      </c>
      <c r="AB40" s="53">
        <f t="shared" si="4"/>
        <v>-10.232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2.278</v>
      </c>
      <c r="AB41" s="53">
        <f t="shared" si="4"/>
        <v>-217.216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-177.689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1.216</v>
      </c>
      <c r="AB43" s="53">
        <f t="shared" si="4"/>
        <v>-30.808999999999997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1.062</v>
      </c>
      <c r="AB44" s="53">
        <f t="shared" si="4"/>
        <v>-8.718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-131.852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-120.332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-10.02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-1.5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10.1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-10.1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922.9259999999999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57.32</v>
      </c>
      <c r="AB52" s="53">
        <f t="shared" si="4"/>
        <v>-865.6059999999999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0</v>
      </c>
      <c r="AB53" s="53">
        <f t="shared" si="4"/>
        <v>-488.525</v>
      </c>
    </row>
    <row r="54" spans="2:28" ht="15.75">
      <c r="B54" s="3" t="s">
        <v>1</v>
      </c>
      <c r="C54" s="23">
        <v>324.612</v>
      </c>
      <c r="D54" s="7"/>
      <c r="E54" s="7"/>
      <c r="F54" s="7">
        <v>57.08</v>
      </c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57.08</v>
      </c>
      <c r="AB54" s="53">
        <f t="shared" si="4"/>
        <v>-267.53200000000004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0.24</v>
      </c>
      <c r="AB56" s="53">
        <f t="shared" si="4"/>
        <v>-109.52900000000001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16.225</v>
      </c>
      <c r="AB57" s="53">
        <f t="shared" si="4"/>
        <v>-565.77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-329.533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/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5.95</v>
      </c>
      <c r="AB60" s="53">
        <f t="shared" si="4"/>
        <v>-118.38799999999999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-36.917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10.275</v>
      </c>
      <c r="AB62" s="53">
        <f t="shared" si="4"/>
        <v>-80.93199999999999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17.591</v>
      </c>
      <c r="AB63" s="53">
        <f t="shared" si="4"/>
        <v>-2392.855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14.23</v>
      </c>
      <c r="AB64" s="53">
        <f t="shared" si="4"/>
        <v>-265.77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3.361</v>
      </c>
      <c r="AB65" s="53">
        <f t="shared" si="4"/>
        <v>-2127.085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/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/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/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/>
    </row>
    <row r="70" spans="1:29" ht="15.75">
      <c r="A70" s="10">
        <v>170703</v>
      </c>
      <c r="B70" s="13" t="s">
        <v>45</v>
      </c>
      <c r="C70" s="18">
        <f>C71</f>
        <v>300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aca="true" t="shared" si="19" ref="AB70:AB85">AA70-C70</f>
        <v>-300</v>
      </c>
      <c r="AC70" s="35"/>
    </row>
    <row r="71" spans="2:40" s="35" customFormat="1" ht="15.75">
      <c r="B71" s="32" t="s">
        <v>49</v>
      </c>
      <c r="C71" s="27">
        <v>300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20" ref="AA71:AA77">SUM(D71:Z71)</f>
        <v>0</v>
      </c>
      <c r="AB71" s="53">
        <f t="shared" si="19"/>
        <v>-300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20"/>
        <v>0</v>
      </c>
      <c r="AB72" s="53">
        <f t="shared" si="19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20"/>
        <v>7.967</v>
      </c>
      <c r="AB73" s="53">
        <f t="shared" si="19"/>
        <v>-30.033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20"/>
        <v>0</v>
      </c>
      <c r="AB74" s="53">
        <f t="shared" si="19"/>
        <v>-0.8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20"/>
        <v>0</v>
      </c>
      <c r="AB75" s="53">
        <f t="shared" si="19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20"/>
        <v>1231.95</v>
      </c>
      <c r="AB76" s="53">
        <f t="shared" si="19"/>
        <v>-1231.95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20"/>
        <v>0</v>
      </c>
      <c r="AB77" s="53">
        <f t="shared" si="19"/>
        <v>0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28625.845999999998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0</v>
      </c>
      <c r="H78" s="26">
        <f t="shared" si="21"/>
        <v>0</v>
      </c>
      <c r="I78" s="26">
        <f t="shared" si="21"/>
        <v>0</v>
      </c>
      <c r="J78" s="26">
        <f t="shared" si="21"/>
        <v>0</v>
      </c>
      <c r="K78" s="26">
        <f t="shared" si="21"/>
        <v>0</v>
      </c>
      <c r="L78" s="26">
        <f t="shared" si="21"/>
        <v>0</v>
      </c>
      <c r="M78" s="26">
        <f t="shared" si="21"/>
        <v>0</v>
      </c>
      <c r="N78" s="26">
        <f t="shared" si="21"/>
        <v>0</v>
      </c>
      <c r="O78" s="26">
        <f t="shared" si="21"/>
        <v>0</v>
      </c>
      <c r="P78" s="26">
        <f t="shared" si="21"/>
        <v>0</v>
      </c>
      <c r="Q78" s="26">
        <f t="shared" si="21"/>
        <v>0</v>
      </c>
      <c r="R78" s="26">
        <f t="shared" si="21"/>
        <v>0</v>
      </c>
      <c r="S78" s="26">
        <f t="shared" si="21"/>
        <v>0</v>
      </c>
      <c r="T78" s="26">
        <f>SUM(T79:T85)</f>
        <v>0</v>
      </c>
      <c r="U78" s="26">
        <f t="shared" si="21"/>
        <v>0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1789.1260000000002</v>
      </c>
      <c r="AB78" s="53">
        <f t="shared" si="19"/>
        <v>-26836.719999999998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13932.68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0</v>
      </c>
      <c r="H79" s="23">
        <f t="shared" si="22"/>
        <v>0</v>
      </c>
      <c r="I79" s="23">
        <f t="shared" si="22"/>
        <v>0</v>
      </c>
      <c r="J79" s="23">
        <f t="shared" si="22"/>
        <v>0</v>
      </c>
      <c r="K79" s="23">
        <f t="shared" si="22"/>
        <v>0</v>
      </c>
      <c r="L79" s="23">
        <f t="shared" si="22"/>
        <v>0</v>
      </c>
      <c r="M79" s="23">
        <f t="shared" si="22"/>
        <v>0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0</v>
      </c>
      <c r="R79" s="23">
        <f t="shared" si="22"/>
        <v>0</v>
      </c>
      <c r="S79" s="23">
        <f t="shared" si="22"/>
        <v>0</v>
      </c>
      <c r="T79" s="23">
        <f t="shared" si="22"/>
        <v>0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14.531</v>
      </c>
      <c r="AB79" s="53">
        <f t="shared" si="19"/>
        <v>-13918.149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0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0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0</v>
      </c>
      <c r="AB80" s="53">
        <f t="shared" si="19"/>
        <v>-13.299999999999999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0</v>
      </c>
      <c r="H81" s="23">
        <f t="shared" si="24"/>
        <v>0</v>
      </c>
      <c r="I81" s="23">
        <f t="shared" si="24"/>
        <v>0</v>
      </c>
      <c r="J81" s="23">
        <f t="shared" si="24"/>
        <v>0</v>
      </c>
      <c r="K81" s="23">
        <f t="shared" si="24"/>
        <v>0</v>
      </c>
      <c r="L81" s="23">
        <f t="shared" si="24"/>
        <v>0</v>
      </c>
      <c r="M81" s="23">
        <f t="shared" si="24"/>
        <v>0</v>
      </c>
      <c r="N81" s="23">
        <f t="shared" si="24"/>
        <v>0</v>
      </c>
      <c r="O81" s="23">
        <f t="shared" si="24"/>
        <v>0</v>
      </c>
      <c r="P81" s="23">
        <f t="shared" si="24"/>
        <v>0</v>
      </c>
      <c r="Q81" s="23">
        <f t="shared" si="24"/>
        <v>0</v>
      </c>
      <c r="R81" s="23">
        <f t="shared" si="24"/>
        <v>0</v>
      </c>
      <c r="S81" s="23">
        <f t="shared" si="24"/>
        <v>0</v>
      </c>
      <c r="T81" s="23">
        <f t="shared" si="24"/>
        <v>0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21.651</v>
      </c>
      <c r="AB81" s="53">
        <f t="shared" si="19"/>
        <v>-835.18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5506.698999999999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0</v>
      </c>
      <c r="H82" s="23">
        <f t="shared" si="25"/>
        <v>0</v>
      </c>
      <c r="I82" s="23">
        <f t="shared" si="25"/>
        <v>0</v>
      </c>
      <c r="J82" s="23">
        <f t="shared" si="25"/>
        <v>0</v>
      </c>
      <c r="K82" s="23">
        <f t="shared" si="25"/>
        <v>0</v>
      </c>
      <c r="L82" s="23">
        <f t="shared" si="25"/>
        <v>0</v>
      </c>
      <c r="M82" s="23">
        <f t="shared" si="25"/>
        <v>0</v>
      </c>
      <c r="N82" s="23">
        <f t="shared" si="25"/>
        <v>0</v>
      </c>
      <c r="O82" s="23">
        <f t="shared" si="25"/>
        <v>0</v>
      </c>
      <c r="P82" s="23">
        <f t="shared" si="25"/>
        <v>0</v>
      </c>
      <c r="Q82" s="23">
        <f t="shared" si="25"/>
        <v>0</v>
      </c>
      <c r="R82" s="23">
        <f t="shared" si="25"/>
        <v>0</v>
      </c>
      <c r="S82" s="23">
        <f t="shared" si="25"/>
        <v>0</v>
      </c>
      <c r="T82" s="23">
        <f t="shared" si="25"/>
        <v>0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434.286</v>
      </c>
      <c r="AB82" s="53">
        <f t="shared" si="19"/>
        <v>-5072.412999999999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19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0</v>
      </c>
      <c r="H84" s="23">
        <f t="shared" si="27"/>
        <v>0</v>
      </c>
      <c r="I84" s="23">
        <f t="shared" si="27"/>
        <v>0</v>
      </c>
      <c r="J84" s="23">
        <f t="shared" si="27"/>
        <v>0</v>
      </c>
      <c r="K84" s="23">
        <f t="shared" si="27"/>
        <v>0</v>
      </c>
      <c r="L84" s="23">
        <f t="shared" si="27"/>
        <v>0</v>
      </c>
      <c r="M84" s="23">
        <f t="shared" si="27"/>
        <v>0</v>
      </c>
      <c r="N84" s="23">
        <f t="shared" si="27"/>
        <v>0</v>
      </c>
      <c r="O84" s="23">
        <f t="shared" si="27"/>
        <v>0</v>
      </c>
      <c r="P84" s="23">
        <f t="shared" si="27"/>
        <v>0</v>
      </c>
      <c r="Q84" s="23">
        <f t="shared" si="27"/>
        <v>0</v>
      </c>
      <c r="R84" s="23">
        <f t="shared" si="27"/>
        <v>0</v>
      </c>
      <c r="S84" s="23">
        <f t="shared" si="27"/>
        <v>0</v>
      </c>
      <c r="T84" s="23">
        <f t="shared" si="27"/>
        <v>0</v>
      </c>
      <c r="U84" s="23">
        <f t="shared" si="27"/>
        <v>0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1235.3110000000001</v>
      </c>
      <c r="AB84" s="53">
        <f t="shared" si="19"/>
        <v>-4525.810000000001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2555.195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0</v>
      </c>
      <c r="H85" s="23">
        <f t="shared" si="28"/>
        <v>0</v>
      </c>
      <c r="I85" s="23">
        <f t="shared" si="28"/>
        <v>0</v>
      </c>
      <c r="J85" s="23">
        <f t="shared" si="28"/>
        <v>0</v>
      </c>
      <c r="K85" s="23">
        <f t="shared" si="28"/>
        <v>0</v>
      </c>
      <c r="L85" s="23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</v>
      </c>
      <c r="R85" s="23">
        <f t="shared" si="28"/>
        <v>0</v>
      </c>
      <c r="S85" s="23">
        <f t="shared" si="28"/>
        <v>0</v>
      </c>
      <c r="T85" s="23">
        <f t="shared" si="28"/>
        <v>0</v>
      </c>
      <c r="U85" s="23">
        <f t="shared" si="28"/>
        <v>0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83.347</v>
      </c>
      <c r="AB85" s="53">
        <f t="shared" si="19"/>
        <v>-2471.848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2018-11-22T12:14:40Z</cp:lastPrinted>
  <dcterms:created xsi:type="dcterms:W3CDTF">2002-11-05T08:53:00Z</dcterms:created>
  <dcterms:modified xsi:type="dcterms:W3CDTF">2019-02-05T13:54:45Z</dcterms:modified>
  <cp:category/>
  <cp:version/>
  <cp:contentType/>
  <cp:contentStatus/>
</cp:coreProperties>
</file>